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urro\OneDrive\Desktop\Web en procesos\plantillas excel\plantillas\"/>
    </mc:Choice>
  </mc:AlternateContent>
  <bookViews>
    <workbookView xWindow="0" yWindow="0" windowWidth="20490" windowHeight="7155"/>
  </bookViews>
  <sheets>
    <sheet name="Entradas y Salidas" sheetId="4" r:id="rId1"/>
    <sheet name="Base de Datos" sheetId="2" r:id="rId2"/>
  </sheets>
  <definedNames>
    <definedName name="Slicer_Categorías">#N/A</definedName>
    <definedName name="Slicer_Edición">#N/A</definedName>
    <definedName name="Slicer_Editorial">#N/A</definedName>
    <definedName name="Slicer_Entrada_Salida">#N/A</definedName>
    <definedName name="Slicer_Etiquetas">#N/A</definedName>
    <definedName name="Slicer_Formato">#N/A</definedName>
    <definedName name="Slicer_Idioma">#N/A</definedName>
    <definedName name="Slicer_Statu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C9" i="4"/>
  <c r="C10" i="4"/>
  <c r="C11" i="4"/>
  <c r="C12" i="4"/>
  <c r="C13" i="4"/>
  <c r="C14" i="4"/>
  <c r="C15" i="4"/>
  <c r="C16" i="4"/>
  <c r="C17" i="4"/>
  <c r="C18" i="4"/>
  <c r="C19" i="4"/>
  <c r="C20" i="4"/>
  <c r="C21" i="4"/>
  <c r="C22" i="4"/>
  <c r="C23" i="4"/>
  <c r="C24" i="4"/>
  <c r="C25" i="4"/>
  <c r="D25" i="4"/>
  <c r="D24" i="4"/>
  <c r="D23" i="4"/>
  <c r="D22" i="4"/>
  <c r="D21" i="4"/>
  <c r="D20" i="4"/>
  <c r="D19" i="4"/>
  <c r="D18" i="4"/>
  <c r="D17" i="4"/>
  <c r="M8" i="2"/>
  <c r="K8" i="2" s="1" a="1"/>
  <c r="K8" i="2" s="1"/>
  <c r="M7" i="2"/>
  <c r="K7" i="2" s="1" a="1"/>
  <c r="K7" i="2" s="1"/>
  <c r="D16" i="4"/>
  <c r="D8" i="4"/>
  <c r="D9" i="4"/>
  <c r="D10" i="4"/>
  <c r="D11" i="4"/>
  <c r="D12" i="4"/>
  <c r="D13" i="4"/>
  <c r="D14" i="4"/>
  <c r="D15" i="4"/>
  <c r="M5" i="2"/>
  <c r="K5" i="2" s="1" a="1"/>
  <c r="K5" i="2" s="1"/>
  <c r="M6" i="2"/>
  <c r="K6" i="2" s="1" a="1"/>
  <c r="K6" i="2" s="1"/>
  <c r="F20" i="4" l="1"/>
  <c r="F18" i="4"/>
  <c r="F23" i="4"/>
  <c r="F21" i="4"/>
  <c r="F24" i="4"/>
  <c r="F19" i="4"/>
  <c r="F22" i="4"/>
  <c r="F17" i="4"/>
  <c r="F25" i="4"/>
  <c r="F15" i="4"/>
  <c r="F14" i="4"/>
  <c r="F13" i="4"/>
  <c r="F12" i="4"/>
  <c r="F11" i="4"/>
  <c r="F10" i="4"/>
  <c r="F9" i="4"/>
  <c r="F16" i="4"/>
  <c r="F8" i="4"/>
  <c r="L8" i="2" a="1"/>
  <c r="L8" i="2" s="1"/>
  <c r="L7" i="2" a="1"/>
  <c r="L7" i="2" s="1"/>
  <c r="L5" i="2" a="1"/>
  <c r="L5" i="2" s="1"/>
  <c r="L6" i="2" a="1"/>
  <c r="L6" i="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<sst xmlns="http://schemas.openxmlformats.org/spreadsheetml/2006/main" count="47" uniqueCount="39">
  <si>
    <t>Nombre</t>
  </si>
  <si>
    <t>Inventario</t>
  </si>
  <si>
    <t>Etiquetas</t>
  </si>
  <si>
    <t xml:space="preserve"> </t>
  </si>
  <si>
    <t>Precio</t>
  </si>
  <si>
    <t>BASE DE DATOS</t>
  </si>
  <si>
    <t>Cantidad</t>
  </si>
  <si>
    <t>Fecha</t>
  </si>
  <si>
    <t>ENTRADAS Y SALIDAS</t>
  </si>
  <si>
    <t>Código</t>
  </si>
  <si>
    <t>Notas</t>
  </si>
  <si>
    <t>Existencia</t>
  </si>
  <si>
    <t>Status</t>
  </si>
  <si>
    <t>Entrada-Salida</t>
  </si>
  <si>
    <t>Cuéntame un mito</t>
  </si>
  <si>
    <t>Editorial</t>
  </si>
  <si>
    <t>Carlos Goñi</t>
  </si>
  <si>
    <t>Edición</t>
  </si>
  <si>
    <t>Formato</t>
  </si>
  <si>
    <t>Tapa blanda</t>
  </si>
  <si>
    <t>Idioma</t>
  </si>
  <si>
    <t>Número Pags</t>
  </si>
  <si>
    <t>Año</t>
  </si>
  <si>
    <t>Sinopsis</t>
  </si>
  <si>
    <t>DE QUE VA LA FILOSOFIA</t>
  </si>
  <si>
    <t>Conjunto de saberes que busca establecer, de manera racional, los principios más generales que organizan y orientan el conocimiento de la realidad, así como el sentido del obrar humano. Pero, ¿de qué va la filosofía, en realidad? Entre la fría definición, que esclarece poco o nada, y el estudio académico a golpe de manual, existe un término medio, una vía divulgativa mucho más agradable de andar. Carlos Goñi, escritor y profesor, ha desglosado la historia de la filosofía en cinco grandes partes (el conocimiento, la realidad, el ser humano, la acción humana y la sociedad) y 351 conceptos clave, y los ha acompañado de más de cien fragmentos de la historia del pensamiento y de la literatura que iluminan la teoría. Con esta original estructura, este libro recorre de manera clara y didáctica los temas fundamentales de la filosofía, sus implicaciones teóricas y prácticas así como las corrientes y movimientos a los que ha dado lugar. Carlos Goñi Zubieta es doctor en Filosofia por la Universidad de Barcelona. Compagina la docencia con una intensa creacion literaria. Su obra abarca tematicas diversas como la filosofia, la historia antigua, la mitologia o la educacion, y diferentes generos: el ensayo, la divulgacion, la novela o la autoayuda. Entre sus publicaciones destacan: El filosofo impertinente, Cuentame un mito, Las narices de los filosofos, Una de romanos, El caballero enamorado, y De qué va la filosofía, reeditado recientemente. Ha sido galardonado con el premio de Filosofia Arnau de Vilanova (2005) y el premio de Ensayo Becerro de Bengoa (2010).</t>
  </si>
  <si>
    <t>Arpa Editores</t>
  </si>
  <si>
    <t>Español</t>
  </si>
  <si>
    <t>Fantasía</t>
  </si>
  <si>
    <t>Cultural</t>
  </si>
  <si>
    <t>Circe</t>
  </si>
  <si>
    <t>En el palacio de Helios, dios del sol y el más poderoso de los titanes, nace una niña. Pero Circe es una niña rara: carece de los poderes de su padre y de la agresiva capacidad de seducción de su madre. Cuando acude al mundo de los mortales en busca de compañía, descubre que sí posee un poder, el poder de la brujería, con el que puede transformar a sus rivales en monstruos y amenazar a los mismísimos dioses.Temeroso, Zeus la destierra a una isla desierta, donde Circe perfecciona sus oscuras artes, doma bestias salvajes y se va topando con numerosas figuras célebres de la mitología griega: desde el Minotauro a Dédalo y su desventurado hijo Ícaro, la asesina Medea y, por supuesto, el astuto Odiseo.Pero también la acecha el peligro, y Circe concita, sin saberlo, la ira tanto de los humanos como de los dioses, por lo que acaba teniendo que enfrentarse con uno de los olímpicos más imponentes y vengativos. Para proteger aquello que ama, Circe deberá hacer acopio de todas sus fuerzas y decidir, de una vez por todas, si pertenece al mundo en el que ha nacido o al mundo mortal que ha llegado a amar.Repleta de personajes de una intensidad inolvidable, con un estilo cautivador y un suspenso apasionante, Circe es todo un logro narrativo, una embriagadora épica de las rivalidades familiares, las intrigas palaciegas, el amor y la pérdida, así como una celebración de una fuerza femenina indómita en un mundo de hombres.</t>
  </si>
  <si>
    <t>Alianza de Novela</t>
  </si>
  <si>
    <t>Género</t>
  </si>
  <si>
    <t>Circo</t>
  </si>
  <si>
    <t>El circo vuelve con una aterradora historia</t>
  </si>
  <si>
    <t>Alianza Fantástica</t>
  </si>
  <si>
    <t>Terror</t>
  </si>
  <si>
    <t>Tapa dura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</si>
</sst>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4" x14ac:knownFonts="1">
    <font>
      <sz val="11"/>
      <color theme="1"/>
      <name val="Calibri"/>
      <family val="2"/>
      <scheme val="minor"/>
    </font>
    <font>
      <sz val="11"/>
      <color theme="1"/>
      <name val="Calibri"/>
      <family val="2"/>
      <scheme val="minor"/>
    </font>
    <font>
      <b/>
      <sz val="20"/>
      <color theme="0"/>
      <name val="Calibri"/>
      <family val="2"/>
      <scheme val="minor"/>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00CC00"/>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20">
    <xf numFmtId="0" fontId="0" fillId="0" borderId="0" xfId="0"/>
    <xf numFmtId="164" fontId="0" fillId="0" borderId="0" xfId="1" applyFont="1"/>
    <xf numFmtId="0" fontId="2" fillId="2" borderId="0" xfId="0" applyFont="1" applyFill="1" applyAlignment="1">
      <alignment vertical="center"/>
    </xf>
    <xf numFmtId="0" fontId="0" fillId="2" borderId="0" xfId="0" applyFill="1" applyAlignment="1">
      <alignment vertical="center"/>
    </xf>
    <xf numFmtId="1" fontId="0" fillId="0" borderId="0" xfId="0" applyNumberFormat="1"/>
    <xf numFmtId="0" fontId="0" fillId="0" borderId="0" xfId="0" applyNumberFormat="1"/>
    <xf numFmtId="0" fontId="0" fillId="0" borderId="0" xfId="0" applyAlignment="1">
      <alignment horizontal="right"/>
    </xf>
    <xf numFmtId="2" fontId="0" fillId="0" borderId="0" xfId="0" applyNumberFormat="1" applyAlignment="1">
      <alignment horizontal="center"/>
    </xf>
    <xf numFmtId="1" fontId="0" fillId="0" borderId="0" xfId="1" applyNumberFormat="1" applyFont="1"/>
    <xf numFmtId="0" fontId="0" fillId="0" borderId="0" xfId="0" applyBorder="1"/>
    <xf numFmtId="0" fontId="0" fillId="0" borderId="0" xfId="0" applyAlignment="1">
      <alignment horizontal="center" vertical="center"/>
    </xf>
    <xf numFmtId="0" fontId="0" fillId="0" borderId="0" xfId="0" applyNumberFormat="1" applyAlignment="1">
      <alignment horizontal="right" vertical="center"/>
    </xf>
    <xf numFmtId="0" fontId="0" fillId="0" borderId="0" xfId="0" applyNumberFormat="1" applyAlignment="1">
      <alignment horizontal="right"/>
    </xf>
    <xf numFmtId="0" fontId="0" fillId="0" borderId="0" xfId="0" applyAlignment="1">
      <alignment horizontal="center"/>
    </xf>
    <xf numFmtId="14" fontId="0" fillId="0" borderId="0" xfId="0" applyNumberFormat="1"/>
    <xf numFmtId="0" fontId="0" fillId="3" borderId="0" xfId="0" applyFill="1"/>
    <xf numFmtId="0" fontId="2" fillId="2" borderId="0" xfId="0" applyFont="1" applyFill="1" applyBorder="1" applyAlignment="1">
      <alignment vertical="center"/>
    </xf>
    <xf numFmtId="0" fontId="0" fillId="2" borderId="0" xfId="0" applyFill="1" applyBorder="1" applyAlignment="1">
      <alignment vertical="center"/>
    </xf>
    <xf numFmtId="0" fontId="2" fillId="2" borderId="0" xfId="0" applyFont="1" applyFill="1" applyAlignment="1">
      <alignment vertical="center"/>
    </xf>
    <xf numFmtId="0" fontId="0" fillId="2" borderId="0" xfId="0" applyFill="1" applyAlignment="1">
      <alignment vertical="center"/>
    </xf>
  </cellXfs>
  <cellStyles count="2">
    <cellStyle name="Moneda" xfId="1" builtinId="4"/>
    <cellStyle name="Normal" xfId="0" builtinId="0"/>
  </cellStyles>
  <dxfs count="25">
    <dxf>
      <alignment horizontal="center" textRotation="0" wrapText="0" indent="0" justifyLastLine="0" shrinkToFit="0" readingOrder="0"/>
    </dxf>
    <dxf>
      <numFmt numFmtId="0" formatCode="General"/>
      <alignment horizontal="right" textRotation="0" wrapText="0" indent="0" justifyLastLine="0" shrinkToFit="0" readingOrder="0"/>
    </dxf>
    <dxf>
      <numFmt numFmtId="1" formatCode="0"/>
    </dxf>
    <dxf>
      <alignment horizontal="center" vertical="center" textRotation="0" wrapText="0" indent="0" justifyLastLine="0" shrinkToFit="0" readingOrder="0"/>
    </dxf>
    <dxf>
      <numFmt numFmtId="0" formatCode="General"/>
    </dxf>
    <dxf>
      <numFmt numFmtId="0" formatCode="General"/>
    </dxf>
    <dxf>
      <numFmt numFmtId="19" formatCode="dd/mm/yyyy"/>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rgb="FF00B050"/>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border>
        <left style="thin">
          <color theme="9"/>
        </left>
        <right style="thin">
          <color theme="9"/>
        </right>
        <top/>
        <bottom style="thin">
          <color theme="9"/>
        </bottom>
      </border>
    </dxf>
    <dxf>
      <font>
        <b/>
        <color theme="1"/>
      </font>
      <border>
        <bottom style="thin">
          <color theme="9"/>
        </bottom>
        <vertical/>
        <horizontal/>
      </border>
    </dxf>
    <dxf>
      <font>
        <color theme="1"/>
      </font>
      <border diagonalUp="0" diagonalDown="0">
        <left/>
        <right/>
        <top/>
        <bottom/>
        <vertical/>
        <horizontal/>
      </border>
    </dxf>
  </dxfs>
  <tableStyles count="3" defaultTableStyle="TableStyleMedium7 2" defaultPivotStyle="PivotStyleLight16">
    <tableStyle name="SlicerStyleLight6 2" pivot="0" table="0" count="10">
      <tableStyleElement type="wholeTable" dxfId="24"/>
      <tableStyleElement type="headerRow" dxfId="23"/>
    </tableStyle>
    <tableStyle name="TableStyleLight14 2" pivot="0" count="9">
      <tableStyleElement type="wholeTable" dxfId="22"/>
      <tableStyleElement type="headerRow" dxfId="21"/>
      <tableStyleElement type="totalRow" dxfId="20"/>
      <tableStyleElement type="firstColumn" dxfId="19"/>
      <tableStyleElement type="lastColumn" dxfId="18"/>
      <tableStyleElement type="firstRowStripe" dxfId="17"/>
      <tableStyleElement type="secondRowStripe" dxfId="16"/>
      <tableStyleElement type="firstColumnStripe" dxfId="15"/>
      <tableStyleElement type="secondColumnStripe" dxfId="14"/>
    </tableStyle>
    <tableStyle name="TableStyleMedium7 2"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s>
  <colors>
    <mruColors>
      <color rgb="FF00CC0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5" Type="http://schemas.openxmlformats.org/officeDocument/2006/relationships/calcChain" Target="calcChain.xml"/><Relationship Id="rId10" Type="http://schemas.microsoft.com/office/2007/relationships/slicerCache" Target="slicerCaches/slicerCache8.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0</xdr:col>
      <xdr:colOff>647700</xdr:colOff>
      <xdr:row>1</xdr:row>
      <xdr:rowOff>85725</xdr:rowOff>
    </xdr:from>
    <xdr:to>
      <xdr:col>2</xdr:col>
      <xdr:colOff>1169400</xdr:colOff>
      <xdr:row>5</xdr:row>
      <xdr:rowOff>43725</xdr:rowOff>
    </xdr:to>
    <mc:AlternateContent xmlns:mc="http://schemas.openxmlformats.org/markup-compatibility/2006" xmlns:sle15="http://schemas.microsoft.com/office/drawing/2012/slicer">
      <mc:Choice Requires="sle15">
        <xdr:graphicFrame macro="">
          <xdr:nvGraphicFramePr>
            <xdr:cNvPr id="7" name="Entrada-Salida">
              <a:extLst>
                <a:ext uri="{FF2B5EF4-FFF2-40B4-BE49-F238E27FC236}">
                  <a16:creationId xmlns:a16="http://schemas.microsoft.com/office/drawing/2014/main" xmlns="" id="{76AC4138-FAAC-6571-2C48-63DC5F5EE790}"/>
                </a:ext>
              </a:extLst>
            </xdr:cNvPr>
            <xdr:cNvGraphicFramePr/>
          </xdr:nvGraphicFramePr>
          <xdr:xfrm>
            <a:off x="0" y="0"/>
            <a:ext cx="0" cy="0"/>
          </xdr:xfrm>
          <a:graphic>
            <a:graphicData uri="http://schemas.microsoft.com/office/drawing/2010/slicer">
              <sle:slicer xmlns:sle="http://schemas.microsoft.com/office/drawing/2010/slicer" name="Entrada-Salida"/>
            </a:graphicData>
          </a:graphic>
        </xdr:graphicFrame>
      </mc:Choice>
      <mc:Fallback xmlns="">
        <xdr:sp macro="" textlink="">
          <xdr:nvSpPr>
            <xdr:cNvPr id="0" name=""/>
            <xdr:cNvSpPr>
              <a:spLocks noTextEdit="1"/>
            </xdr:cNvSpPr>
          </xdr:nvSpPr>
          <xdr:spPr>
            <a:xfrm>
              <a:off x="647700" y="466725"/>
              <a:ext cx="2160000" cy="72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57150</xdr:rowOff>
    </xdr:from>
    <xdr:to>
      <xdr:col>17</xdr:col>
      <xdr:colOff>308117</xdr:colOff>
      <xdr:row>2</xdr:row>
      <xdr:rowOff>724650</xdr:rowOff>
    </xdr:to>
    <xdr:grpSp>
      <xdr:nvGrpSpPr>
        <xdr:cNvPr id="7" name="Group 6">
          <a:extLst>
            <a:ext uri="{FF2B5EF4-FFF2-40B4-BE49-F238E27FC236}">
              <a16:creationId xmlns:a16="http://schemas.microsoft.com/office/drawing/2014/main" xmlns="" id="{54149DB3-8D77-D971-7854-7A3A37510AAA}"/>
            </a:ext>
          </a:extLst>
        </xdr:cNvPr>
        <xdr:cNvGrpSpPr/>
      </xdr:nvGrpSpPr>
      <xdr:grpSpPr>
        <a:xfrm>
          <a:off x="95250" y="523875"/>
          <a:ext cx="16205342" cy="1620000"/>
          <a:chOff x="95250" y="523875"/>
          <a:chExt cx="16205342" cy="1620000"/>
        </a:xfrm>
      </xdr:grpSpPr>
      <mc:AlternateContent xmlns:mc="http://schemas.openxmlformats.org/markup-compatibility/2006" xmlns:sle15="http://schemas.microsoft.com/office/drawing/2012/slicer">
        <mc:Choice Requires="sle15">
          <xdr:graphicFrame macro="">
            <xdr:nvGraphicFramePr>
              <xdr:cNvPr id="14" name="Categorías">
                <a:extLst>
                  <a:ext uri="{FF2B5EF4-FFF2-40B4-BE49-F238E27FC236}">
                    <a16:creationId xmlns:a16="http://schemas.microsoft.com/office/drawing/2014/main" xmlns="" id="{1A7A33F5-A7C9-CE8C-8C8F-098832B7CF08}"/>
                  </a:ext>
                </a:extLst>
              </xdr:cNvPr>
              <xdr:cNvGraphicFramePr/>
            </xdr:nvGraphicFramePr>
            <xdr:xfrm>
              <a:off x="6592641" y="523875"/>
              <a:ext cx="3240000" cy="1620000"/>
            </xdr:xfrm>
            <a:graphic>
              <a:graphicData uri="http://schemas.microsoft.com/office/drawing/2010/slicer">
                <sle:slicer xmlns:sle="http://schemas.microsoft.com/office/drawing/2010/slicer" name="Categorías"/>
              </a:graphicData>
            </a:graphic>
          </xdr:graphicFrame>
        </mc:Choice>
        <mc:Fallback xmlns="">
          <xdr:sp macro="" textlink="">
            <xdr:nvSpPr>
              <xdr:cNvPr id="0" name=""/>
              <xdr:cNvSpPr>
                <a:spLocks noTextEdit="1"/>
              </xdr:cNvSpPr>
            </xdr:nvSpPr>
            <xdr:spPr>
              <a:xfrm>
                <a:off x="6592641" y="523875"/>
                <a:ext cx="3240000" cy="162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5" name="Etiquetas">
                <a:extLst>
                  <a:ext uri="{FF2B5EF4-FFF2-40B4-BE49-F238E27FC236}">
                    <a16:creationId xmlns:a16="http://schemas.microsoft.com/office/drawing/2014/main" xmlns="" id="{39FEE4E0-EFA5-279D-74A3-B387C3157C58}"/>
                  </a:ext>
                </a:extLst>
              </xdr:cNvPr>
              <xdr:cNvGraphicFramePr/>
            </xdr:nvGraphicFramePr>
            <xdr:xfrm>
              <a:off x="13060592" y="523875"/>
              <a:ext cx="3240000" cy="1620000"/>
            </xdr:xfrm>
            <a:graphic>
              <a:graphicData uri="http://schemas.microsoft.com/office/drawing/2010/slicer">
                <sle:slicer xmlns:sle="http://schemas.microsoft.com/office/drawing/2010/slicer" name="Etiquetas"/>
              </a:graphicData>
            </a:graphic>
          </xdr:graphicFrame>
        </mc:Choice>
        <mc:Fallback xmlns="">
          <xdr:sp macro="" textlink="">
            <xdr:nvSpPr>
              <xdr:cNvPr id="0" name=""/>
              <xdr:cNvSpPr>
                <a:spLocks noTextEdit="1"/>
              </xdr:cNvSpPr>
            </xdr:nvSpPr>
            <xdr:spPr>
              <a:xfrm>
                <a:off x="13060592" y="523875"/>
                <a:ext cx="3240000" cy="162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6" name="Status">
                <a:extLst>
                  <a:ext uri="{FF2B5EF4-FFF2-40B4-BE49-F238E27FC236}">
                    <a16:creationId xmlns:a16="http://schemas.microsoft.com/office/drawing/2014/main" xmlns="" id="{CDC307A4-CBA5-A330-B08D-80DB6A5B0CE6}"/>
                  </a:ext>
                </a:extLst>
              </xdr:cNvPr>
              <xdr:cNvGraphicFramePr/>
            </xdr:nvGraphicFramePr>
            <xdr:xfrm>
              <a:off x="95250" y="523875"/>
              <a:ext cx="2160000" cy="64800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95250" y="523875"/>
                <a:ext cx="2160000" cy="648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Edición">
                <a:extLst>
                  <a:ext uri="{FF2B5EF4-FFF2-40B4-BE49-F238E27FC236}">
                    <a16:creationId xmlns:a16="http://schemas.microsoft.com/office/drawing/2014/main" xmlns="" id="{1587EBF4-197F-5475-99FE-72E02A89650D}"/>
                  </a:ext>
                </a:extLst>
              </xdr:cNvPr>
              <xdr:cNvGraphicFramePr/>
            </xdr:nvGraphicFramePr>
            <xdr:xfrm>
              <a:off x="95250" y="1162050"/>
              <a:ext cx="2160000" cy="972000"/>
            </xdr:xfrm>
            <a:graphic>
              <a:graphicData uri="http://schemas.microsoft.com/office/drawing/2010/slicer">
                <sle:slicer xmlns:sle="http://schemas.microsoft.com/office/drawing/2010/slicer" name="Edición"/>
              </a:graphicData>
            </a:graphic>
          </xdr:graphicFrame>
        </mc:Choice>
        <mc:Fallback xmlns="">
          <xdr:sp macro="" textlink="">
            <xdr:nvSpPr>
              <xdr:cNvPr id="0" name=""/>
              <xdr:cNvSpPr>
                <a:spLocks noTextEdit="1"/>
              </xdr:cNvSpPr>
            </xdr:nvSpPr>
            <xdr:spPr>
              <a:xfrm>
                <a:off x="95250" y="1162050"/>
                <a:ext cx="2160000" cy="972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2" name="Editorial">
                <a:extLst>
                  <a:ext uri="{FF2B5EF4-FFF2-40B4-BE49-F238E27FC236}">
                    <a16:creationId xmlns:a16="http://schemas.microsoft.com/office/drawing/2014/main" xmlns="" id="{BCA2A08F-463D-F304-C8AB-6FEB172CDE5B}"/>
                  </a:ext>
                </a:extLst>
              </xdr:cNvPr>
              <xdr:cNvGraphicFramePr/>
            </xdr:nvGraphicFramePr>
            <xdr:xfrm>
              <a:off x="9820275" y="523875"/>
              <a:ext cx="3240000" cy="1620000"/>
            </xdr:xfrm>
            <a:graphic>
              <a:graphicData uri="http://schemas.microsoft.com/office/drawing/2010/slicer">
                <sle:slicer xmlns:sle="http://schemas.microsoft.com/office/drawing/2010/slicer" name="Editorial"/>
              </a:graphicData>
            </a:graphic>
          </xdr:graphicFrame>
        </mc:Choice>
        <mc:Fallback xmlns="">
          <xdr:sp macro="" textlink="">
            <xdr:nvSpPr>
              <xdr:cNvPr id="0" name=""/>
              <xdr:cNvSpPr>
                <a:spLocks noTextEdit="1"/>
              </xdr:cNvSpPr>
            </xdr:nvSpPr>
            <xdr:spPr>
              <a:xfrm>
                <a:off x="9820275" y="523875"/>
                <a:ext cx="3240000" cy="162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Formato">
                <a:extLst>
                  <a:ext uri="{FF2B5EF4-FFF2-40B4-BE49-F238E27FC236}">
                    <a16:creationId xmlns:a16="http://schemas.microsoft.com/office/drawing/2014/main" xmlns="" id="{6EB9C431-AD66-2125-4D98-ACC2E6C7BF7C}"/>
                  </a:ext>
                </a:extLst>
              </xdr:cNvPr>
              <xdr:cNvGraphicFramePr/>
            </xdr:nvGraphicFramePr>
            <xdr:xfrm>
              <a:off x="4448175" y="523875"/>
              <a:ext cx="2160000" cy="720000"/>
            </xdr:xfrm>
            <a:graphic>
              <a:graphicData uri="http://schemas.microsoft.com/office/drawing/2010/slicer">
                <sle:slicer xmlns:sle="http://schemas.microsoft.com/office/drawing/2010/slicer" name="Formato"/>
              </a:graphicData>
            </a:graphic>
          </xdr:graphicFrame>
        </mc:Choice>
        <mc:Fallback xmlns="">
          <xdr:sp macro="" textlink="">
            <xdr:nvSpPr>
              <xdr:cNvPr id="0" name=""/>
              <xdr:cNvSpPr>
                <a:spLocks noTextEdit="1"/>
              </xdr:cNvSpPr>
            </xdr:nvSpPr>
            <xdr:spPr>
              <a:xfrm>
                <a:off x="4448175" y="523875"/>
                <a:ext cx="2160000" cy="72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Idioma">
                <a:extLst>
                  <a:ext uri="{FF2B5EF4-FFF2-40B4-BE49-F238E27FC236}">
                    <a16:creationId xmlns:a16="http://schemas.microsoft.com/office/drawing/2014/main" xmlns="" id="{B68D57DB-E8CB-B679-5E25-E642F2FC4A0A}"/>
                  </a:ext>
                </a:extLst>
              </xdr:cNvPr>
              <xdr:cNvGraphicFramePr/>
            </xdr:nvGraphicFramePr>
            <xdr:xfrm>
              <a:off x="2286000" y="523875"/>
              <a:ext cx="2160000" cy="1620000"/>
            </xdr:xfrm>
            <a:graphic>
              <a:graphicData uri="http://schemas.microsoft.com/office/drawing/2010/slicer">
                <sle:slicer xmlns:sle="http://schemas.microsoft.com/office/drawing/2010/slicer" name="Idioma"/>
              </a:graphicData>
            </a:graphic>
          </xdr:graphicFrame>
        </mc:Choice>
        <mc:Fallback xmlns="">
          <xdr:sp macro="" textlink="">
            <xdr:nvSpPr>
              <xdr:cNvPr id="0" name=""/>
              <xdr:cNvSpPr>
                <a:spLocks noTextEdit="1"/>
              </xdr:cNvSpPr>
            </xdr:nvSpPr>
            <xdr:spPr>
              <a:xfrm>
                <a:off x="2286000" y="523875"/>
                <a:ext cx="2160000" cy="1620000"/>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ías" sourceName="Género">
  <extLst>
    <x:ext xmlns:x15="http://schemas.microsoft.com/office/spreadsheetml/2010/11/main" uri="{2F2917AC-EB37-4324-AD4E-5DD8C200BD13}">
      <x15:tableSlicerCache tableId="2"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tiquetas" sourceName="Etiquetas">
  <extLst>
    <x:ext xmlns:x15="http://schemas.microsoft.com/office/spreadsheetml/2010/11/main" uri="{2F2917AC-EB37-4324-AD4E-5DD8C200BD13}">
      <x15:tableSlicerCache tableId="2"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tatus" sourceName="Status">
  <extLst>
    <x:ext xmlns:x15="http://schemas.microsoft.com/office/spreadsheetml/2010/11/main" uri="{2F2917AC-EB37-4324-AD4E-5DD8C200BD13}">
      <x15:tableSlicerCache tableId="2" column="10"/>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ntrada_Salida" sourceName="Entrada-Salida">
  <extLst>
    <x:ext xmlns:x15="http://schemas.microsoft.com/office/spreadsheetml/2010/11/main" uri="{2F2917AC-EB37-4324-AD4E-5DD8C200BD13}">
      <x15:tableSlicerCache tableId="4" column="9"/>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ditorial" sourceName="Editorial">
  <extLst>
    <x:ext xmlns:x15="http://schemas.microsoft.com/office/spreadsheetml/2010/11/main" uri="{2F2917AC-EB37-4324-AD4E-5DD8C200BD13}">
      <x15:tableSlicerCache tableId="2" column="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dición" sourceName="Edición">
  <extLst>
    <x:ext xmlns:x15="http://schemas.microsoft.com/office/spreadsheetml/2010/11/main" uri="{2F2917AC-EB37-4324-AD4E-5DD8C200BD13}">
      <x15:tableSlicerCache tableId="2" column="1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Formato" sourceName="Formato">
  <extLst>
    <x:ext xmlns:x15="http://schemas.microsoft.com/office/spreadsheetml/2010/11/main" uri="{2F2917AC-EB37-4324-AD4E-5DD8C200BD13}">
      <x15:tableSlicerCache tableId="2" column="1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Idioma" sourceName="Idioma">
  <extLst>
    <x:ext xmlns:x15="http://schemas.microsoft.com/office/spreadsheetml/2010/11/main" uri="{2F2917AC-EB37-4324-AD4E-5DD8C200BD13}">
      <x15:tableSlicerCache tableId="2" column="1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ntrada-Salida" cache="Slicer_Entrada_Salida" caption="Entrada-Salida" columnCount="2" style="SlicerStyleLight6 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ategorías" cache="Slicer_Categorías" caption="Género" columnCount="3" style="SlicerStyleLight6 2" rowHeight="241300"/>
  <slicer name="Etiquetas" cache="Slicer_Etiquetas" caption="Etiquetas" columnCount="3" style="SlicerStyleLight6 2" rowHeight="241300"/>
  <slicer name="Status" cache="Slicer_Status" caption="Status" columnCount="2" style="SlicerStyleLight6 2" rowHeight="241300"/>
  <slicer name="Editorial" cache="Slicer_Editorial" caption="Editorial" columnCount="3" style="SlicerStyleLight6 2" rowHeight="241300"/>
  <slicer name="Edición" cache="Slicer_Edición" caption="Edición" columnCount="5" style="SlicerStyleLight6 2" rowHeight="241300"/>
  <slicer name="Formato" cache="Slicer_Formato" caption="Formato" columnCount="2" style="SlicerStyleLight6 2" rowHeight="241300"/>
  <slicer name="Idioma" cache="Slicer_Idioma" caption="Idioma" columnCount="2" style="SlicerStyleLight6 2" rowHeight="241300"/>
</slicers>
</file>

<file path=xl/tables/table1.xml><?xml version="1.0" encoding="utf-8"?>
<table xmlns="http://schemas.openxmlformats.org/spreadsheetml/2006/main" id="4" name="Table4" displayName="Table4" ref="A7:G25" totalsRowShown="0">
  <autoFilter ref="A7:G2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Fecha" dataDxfId="6"/>
    <tableColumn id="1" name="Código"/>
    <tableColumn id="2" name="Nombre" dataDxfId="5">
      <calculatedColumnFormula>IFERROR(VLOOKUP(Table4[[#This Row],[Código]], Table2[], 2,FALSE),"Revise que el código sea correcto")</calculatedColumnFormula>
    </tableColumn>
    <tableColumn id="9" name="Entrada-Salida">
      <calculatedColumnFormula>IF(Table4[[#This Row],[Cantidad]]&gt;0, "Entrada", "Salida")</calculatedColumnFormula>
    </tableColumn>
    <tableColumn id="3" name="Cantidad"/>
    <tableColumn id="8" name="Existencia" dataDxfId="4">
      <calculatedColumnFormula>IFERROR(VLOOKUP(Table4[[#This Row],[Código]],Table2[], 13,FALSE),"0")</calculatedColumnFormula>
    </tableColumn>
    <tableColumn id="6" name="Notas"/>
  </tableColumns>
  <tableStyleInfo name="TableStyleMedium7 2" showFirstColumn="0" showLastColumn="0" showRowStripes="1" showColumnStripes="0"/>
</table>
</file>

<file path=xl/tables/table2.xml><?xml version="1.0" encoding="utf-8"?>
<table xmlns="http://schemas.openxmlformats.org/spreadsheetml/2006/main" id="2" name="Table2" displayName="Table2" ref="A4:O8" totalsRowShown="0" headerRowDxfId="3">
  <autoFilter ref="A4:O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ódigo" dataDxfId="2"/>
    <tableColumn id="2" name="Nombre"/>
    <tableColumn id="17" name="Sinopsis"/>
    <tableColumn id="3" name="Editorial"/>
    <tableColumn id="13" name="Edición" dataDxfId="1"/>
    <tableColumn id="11" name="Formato"/>
    <tableColumn id="16" name="Idioma"/>
    <tableColumn id="15" name="Número Pags"/>
    <tableColumn id="14" name="Año"/>
    <tableColumn id="4" name="Precio"/>
    <tableColumn id="10" name="Status">
      <calculatedColumnFormula array="1">_xlfn.IFS(Table2[[#This Row],[Inventario]]&gt;0,"Existencia",Table2[[#This Row],[Inventario]]&lt;=0, "Agotado")</calculatedColumnFormula>
    </tableColumn>
    <tableColumn id="9" name=" " dataDxfId="0">
      <calculatedColumnFormula array="1">_xlfn.IFS(Table2[[#This Row],[Inventario]]&gt;0,1,Table2[[#This Row],[Inventario]]&lt;=0, 0)</calculatedColumnFormula>
    </tableColumn>
    <tableColumn id="5" name="Inventario">
      <calculatedColumnFormula>SUMIFS(Table4[Cantidad], Table4[Código], "="&amp;Table2[[#This Row],[Código]])</calculatedColumnFormula>
    </tableColumn>
    <tableColumn id="6" name="Género"/>
    <tableColumn id="7" name="Etiquetas"/>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zoomScaleNormal="100" workbookViewId="0">
      <pane xSplit="10" ySplit="7" topLeftCell="K8" activePane="bottomRight" state="frozen"/>
      <selection pane="topRight" activeCell="K1" sqref="K1"/>
      <selection pane="bottomLeft" activeCell="A10" sqref="A10"/>
      <selection pane="bottomRight" activeCell="I14" sqref="I14"/>
    </sheetView>
  </sheetViews>
  <sheetFormatPr baseColWidth="10" defaultColWidth="9.140625" defaultRowHeight="15" customHeight="1" x14ac:dyDescent="0.25"/>
  <cols>
    <col min="1" max="1" width="10.42578125" customWidth="1"/>
    <col min="2" max="2" width="14.140625" style="5" bestFit="1" customWidth="1"/>
    <col min="3" max="3" width="47.140625" bestFit="1" customWidth="1"/>
    <col min="4" max="4" width="47.140625" hidden="1" customWidth="1"/>
    <col min="5" max="5" width="10.42578125" style="8" customWidth="1"/>
    <col min="6" max="6" width="12.85546875" style="6" customWidth="1"/>
  </cols>
  <sheetData>
    <row r="1" spans="1:10" ht="30" customHeight="1" x14ac:dyDescent="0.25">
      <c r="A1" s="16" t="s">
        <v>8</v>
      </c>
      <c r="B1" s="17"/>
      <c r="C1" s="17"/>
      <c r="D1" s="17"/>
      <c r="E1" s="17"/>
      <c r="F1" s="17"/>
      <c r="G1" s="17"/>
      <c r="H1" s="17"/>
      <c r="I1" s="17"/>
      <c r="J1" s="17"/>
    </row>
    <row r="7" spans="1:10" s="9" customFormat="1" ht="37.5" customHeight="1" x14ac:dyDescent="0.25">
      <c r="A7" t="s">
        <v>7</v>
      </c>
      <c r="B7" t="s">
        <v>9</v>
      </c>
      <c r="C7" s="15" t="s">
        <v>0</v>
      </c>
      <c r="D7" t="s">
        <v>13</v>
      </c>
      <c r="E7" t="s">
        <v>6</v>
      </c>
      <c r="F7" s="15" t="s">
        <v>11</v>
      </c>
      <c r="G7" t="s">
        <v>10</v>
      </c>
    </row>
    <row r="8" spans="1:10" ht="15" customHeight="1" x14ac:dyDescent="0.25">
      <c r="A8" s="14">
        <v>44793</v>
      </c>
      <c r="B8" s="4">
        <v>9786075692760</v>
      </c>
      <c r="C8" t="str">
        <f>IFERROR(VLOOKUP(Table4[[#This Row],[Código]], Table2[], 2,FALSE),"Revise que el código sea correcto")</f>
        <v>Cuéntame un mito</v>
      </c>
      <c r="D8" t="str">
        <f>IF(Table4[[#This Row],[Cantidad]]&gt;0, "Entrada", "Salida")</f>
        <v>Entrada</v>
      </c>
      <c r="E8">
        <v>40</v>
      </c>
      <c r="F8">
        <f>IFERROR(VLOOKUP(Table4[[#This Row],[Código]],Table2[], 13,FALSE),"0")</f>
        <v>180</v>
      </c>
    </row>
    <row r="9" spans="1:10" ht="15" customHeight="1" x14ac:dyDescent="0.25">
      <c r="A9" s="14">
        <v>44794</v>
      </c>
      <c r="B9" s="4">
        <v>9788416601370</v>
      </c>
      <c r="C9" t="str">
        <f>IFERROR(VLOOKUP(Table4[[#This Row],[Código]], Table2[], 2,FALSE),"Revise que el código sea correcto")</f>
        <v>DE QUE VA LA FILOSOFIA</v>
      </c>
      <c r="D9" t="str">
        <f>IF(Table4[[#This Row],[Cantidad]]&gt;0, "Entrada", "Salida")</f>
        <v>Entrada</v>
      </c>
      <c r="E9">
        <v>50</v>
      </c>
      <c r="F9">
        <f>IFERROR(VLOOKUP(Table4[[#This Row],[Código]],Table2[], 13,FALSE),"0")</f>
        <v>130</v>
      </c>
    </row>
    <row r="10" spans="1:10" ht="15" customHeight="1" x14ac:dyDescent="0.25">
      <c r="A10" s="14">
        <v>44795</v>
      </c>
      <c r="B10" s="4">
        <v>9786075502342</v>
      </c>
      <c r="C10" t="str">
        <f>IFERROR(VLOOKUP(Table4[[#This Row],[Código]], Table2[], 2,FALSE),"Revise que el código sea correcto")</f>
        <v>Circe</v>
      </c>
      <c r="D10" t="str">
        <f>IF(Table4[[#This Row],[Cantidad]]&gt;0, "Entrada", "Salida")</f>
        <v>Entrada</v>
      </c>
      <c r="E10">
        <v>40</v>
      </c>
      <c r="F10">
        <f>IFERROR(VLOOKUP(Table4[[#This Row],[Código]],Table2[], 13,FALSE),"0")</f>
        <v>0</v>
      </c>
    </row>
    <row r="11" spans="1:10" ht="15" customHeight="1" x14ac:dyDescent="0.25">
      <c r="A11" s="14">
        <v>44796</v>
      </c>
      <c r="B11" s="4">
        <v>9786075502328</v>
      </c>
      <c r="C11" t="str">
        <f>IFERROR(VLOOKUP(Table4[[#This Row],[Código]], Table2[], 2,FALSE),"Revise que el código sea correcto")</f>
        <v>Circo</v>
      </c>
      <c r="D11" t="str">
        <f>IF(Table4[[#This Row],[Cantidad]]&gt;0, "Entrada", "Salida")</f>
        <v>Entrada</v>
      </c>
      <c r="E11">
        <v>40</v>
      </c>
      <c r="F11">
        <f>IFERROR(VLOOKUP(Table4[[#This Row],[Código]],Table2[], 13,FALSE),"0")</f>
        <v>170</v>
      </c>
    </row>
    <row r="12" spans="1:10" ht="15" customHeight="1" x14ac:dyDescent="0.25">
      <c r="A12" s="14">
        <v>44797</v>
      </c>
      <c r="B12" s="4">
        <v>9786075692760</v>
      </c>
      <c r="C12" t="str">
        <f>IFERROR(VLOOKUP(Table4[[#This Row],[Código]], Table2[], 2,FALSE),"Revise que el código sea correcto")</f>
        <v>Cuéntame un mito</v>
      </c>
      <c r="D12" t="str">
        <f>IF(Table4[[#This Row],[Cantidad]]&gt;0, "Entrada", "Salida")</f>
        <v>Entrada</v>
      </c>
      <c r="E12">
        <v>50</v>
      </c>
      <c r="F12">
        <f>IFERROR(VLOOKUP(Table4[[#This Row],[Código]],Table2[], 13,FALSE),"0")</f>
        <v>180</v>
      </c>
    </row>
    <row r="13" spans="1:10" ht="15" customHeight="1" x14ac:dyDescent="0.25">
      <c r="A13" s="14">
        <v>44798</v>
      </c>
      <c r="B13" s="4">
        <v>9788416601370</v>
      </c>
      <c r="C13" t="str">
        <f>IFERROR(VLOOKUP(Table4[[#This Row],[Código]], Table2[], 2,FALSE),"Revise que el código sea correcto")</f>
        <v>DE QUE VA LA FILOSOFIA</v>
      </c>
      <c r="D13" t="str">
        <f>IF(Table4[[#This Row],[Cantidad]]&gt;0, "Entrada", "Salida")</f>
        <v>Entrada</v>
      </c>
      <c r="E13">
        <v>20</v>
      </c>
      <c r="F13">
        <f>IFERROR(VLOOKUP(Table4[[#This Row],[Código]],Table2[], 13,FALSE),"0")</f>
        <v>130</v>
      </c>
    </row>
    <row r="14" spans="1:10" ht="15" customHeight="1" x14ac:dyDescent="0.25">
      <c r="A14" s="14">
        <v>44799</v>
      </c>
      <c r="B14" s="4">
        <v>9786075502342</v>
      </c>
      <c r="C14" t="str">
        <f>IFERROR(VLOOKUP(Table4[[#This Row],[Código]], Table2[], 2,FALSE),"Revise que el código sea correcto")</f>
        <v>Circe</v>
      </c>
      <c r="D14" t="str">
        <f>IF(Table4[[#This Row],[Cantidad]]&gt;0, "Entrada", "Salida")</f>
        <v>Entrada</v>
      </c>
      <c r="E14">
        <v>10</v>
      </c>
      <c r="F14">
        <f>IFERROR(VLOOKUP(Table4[[#This Row],[Código]],Table2[], 13,FALSE),"0")</f>
        <v>0</v>
      </c>
    </row>
    <row r="15" spans="1:10" ht="15" customHeight="1" x14ac:dyDescent="0.25">
      <c r="A15" s="14">
        <v>44799</v>
      </c>
      <c r="B15" s="4">
        <v>9786075502328</v>
      </c>
      <c r="C15" t="str">
        <f>IFERROR(VLOOKUP(Table4[[#This Row],[Código]], Table2[], 2,FALSE),"Revise que el código sea correcto")</f>
        <v>Circo</v>
      </c>
      <c r="D15" t="str">
        <f>IF(Table4[[#This Row],[Cantidad]]&gt;0, "Entrada", "Salida")</f>
        <v>Entrada</v>
      </c>
      <c r="E15">
        <v>80</v>
      </c>
      <c r="F15">
        <f>IFERROR(VLOOKUP(Table4[[#This Row],[Código]],Table2[], 13,FALSE),"0")</f>
        <v>170</v>
      </c>
    </row>
    <row r="16" spans="1:10" ht="15" customHeight="1" x14ac:dyDescent="0.25">
      <c r="A16" s="14">
        <v>44799</v>
      </c>
      <c r="B16" s="4">
        <v>9788416601370</v>
      </c>
      <c r="C16" t="str">
        <f>IFERROR(VLOOKUP(Table4[[#This Row],[Código]], Table2[], 2,FALSE),"Revise que el código sea correcto")</f>
        <v>DE QUE VA LA FILOSOFIA</v>
      </c>
      <c r="D16" t="str">
        <f>IF(Table4[[#This Row],[Cantidad]]&gt;0, "Entrada", "Salida")</f>
        <v>Entrada</v>
      </c>
      <c r="E16">
        <v>70</v>
      </c>
      <c r="F16">
        <f>IFERROR(VLOOKUP(Table4[[#This Row],[Código]],Table2[], 13,FALSE),"0")</f>
        <v>130</v>
      </c>
    </row>
    <row r="17" spans="1:6" ht="15" customHeight="1" x14ac:dyDescent="0.25">
      <c r="A17" s="14">
        <v>44799</v>
      </c>
      <c r="B17" s="4">
        <v>9786075692760</v>
      </c>
      <c r="C17" t="str">
        <f>IFERROR(VLOOKUP(Table4[[#This Row],[Código]], Table2[], 2,FALSE),"Revise que el código sea correcto")</f>
        <v>Cuéntame un mito</v>
      </c>
      <c r="D17" t="str">
        <f>IF(Table4[[#This Row],[Cantidad]]&gt;0, "Entrada", "Salida")</f>
        <v>Entrada</v>
      </c>
      <c r="E17">
        <v>40</v>
      </c>
      <c r="F17" s="5">
        <f>IFERROR(VLOOKUP(Table4[[#This Row],[Código]],Table2[], 13,FALSE),"0")</f>
        <v>180</v>
      </c>
    </row>
    <row r="18" spans="1:6" ht="15" customHeight="1" x14ac:dyDescent="0.25">
      <c r="A18" s="14">
        <v>44799</v>
      </c>
      <c r="B18" s="4">
        <v>9788416601370</v>
      </c>
      <c r="C18" t="str">
        <f>IFERROR(VLOOKUP(Table4[[#This Row],[Código]], Table2[], 2,FALSE),"Revise que el código sea correcto")</f>
        <v>DE QUE VA LA FILOSOFIA</v>
      </c>
      <c r="D18" t="str">
        <f>IF(Table4[[#This Row],[Cantidad]]&gt;0, "Entrada", "Salida")</f>
        <v>Entrada</v>
      </c>
      <c r="E18">
        <v>50</v>
      </c>
      <c r="F18" s="5">
        <f>IFERROR(VLOOKUP(Table4[[#This Row],[Código]],Table2[], 13,FALSE),"0")</f>
        <v>130</v>
      </c>
    </row>
    <row r="19" spans="1:6" ht="15" customHeight="1" x14ac:dyDescent="0.25">
      <c r="A19" s="14">
        <v>44799</v>
      </c>
      <c r="B19" s="4">
        <v>9786075502342</v>
      </c>
      <c r="C19" t="str">
        <f>IFERROR(VLOOKUP(Table4[[#This Row],[Código]], Table2[], 2,FALSE),"Revise que el código sea correcto")</f>
        <v>Circe</v>
      </c>
      <c r="D19" t="str">
        <f>IF(Table4[[#This Row],[Cantidad]]&gt;0, "Entrada", "Salida")</f>
        <v>Entrada</v>
      </c>
      <c r="E19">
        <v>40</v>
      </c>
      <c r="F19" s="5">
        <f>IFERROR(VLOOKUP(Table4[[#This Row],[Código]],Table2[], 13,FALSE),"0")</f>
        <v>0</v>
      </c>
    </row>
    <row r="20" spans="1:6" ht="15" customHeight="1" x14ac:dyDescent="0.25">
      <c r="A20" s="14">
        <v>44799</v>
      </c>
      <c r="B20" s="4">
        <v>9786075502328</v>
      </c>
      <c r="C20" t="str">
        <f>IFERROR(VLOOKUP(Table4[[#This Row],[Código]], Table2[], 2,FALSE),"Revise que el código sea correcto")</f>
        <v>Circo</v>
      </c>
      <c r="D20" t="str">
        <f>IF(Table4[[#This Row],[Cantidad]]&gt;0, "Entrada", "Salida")</f>
        <v>Entrada</v>
      </c>
      <c r="E20">
        <v>50</v>
      </c>
      <c r="F20" s="5">
        <f>IFERROR(VLOOKUP(Table4[[#This Row],[Código]],Table2[], 13,FALSE),"0")</f>
        <v>170</v>
      </c>
    </row>
    <row r="21" spans="1:6" ht="15" customHeight="1" x14ac:dyDescent="0.25">
      <c r="A21" s="14">
        <v>44799</v>
      </c>
      <c r="B21" s="4">
        <v>9786075692760</v>
      </c>
      <c r="C21" t="str">
        <f>IFERROR(VLOOKUP(Table4[[#This Row],[Código]], Table2[], 2,FALSE),"Revise que el código sea correcto")</f>
        <v>Cuéntame un mito</v>
      </c>
      <c r="D21" t="str">
        <f>IF(Table4[[#This Row],[Cantidad]]&gt;0, "Entrada", "Salida")</f>
        <v>Entrada</v>
      </c>
      <c r="E21">
        <v>50</v>
      </c>
      <c r="F21" s="5">
        <f>IFERROR(VLOOKUP(Table4[[#This Row],[Código]],Table2[], 13,FALSE),"0")</f>
        <v>180</v>
      </c>
    </row>
    <row r="22" spans="1:6" ht="15" customHeight="1" x14ac:dyDescent="0.25">
      <c r="A22" s="14">
        <v>44799</v>
      </c>
      <c r="B22" s="4">
        <v>9788416601370</v>
      </c>
      <c r="C22" t="str">
        <f>IFERROR(VLOOKUP(Table4[[#This Row],[Código]], Table2[], 2,FALSE),"Revise que el código sea correcto")</f>
        <v>DE QUE VA LA FILOSOFIA</v>
      </c>
      <c r="D22" t="str">
        <f>IF(Table4[[#This Row],[Cantidad]]&gt;0, "Entrada", "Salida")</f>
        <v>Entrada</v>
      </c>
      <c r="E22">
        <v>20</v>
      </c>
      <c r="F22" s="5">
        <f>IFERROR(VLOOKUP(Table4[[#This Row],[Código]],Table2[], 13,FALSE),"0")</f>
        <v>130</v>
      </c>
    </row>
    <row r="23" spans="1:6" ht="15" customHeight="1" x14ac:dyDescent="0.25">
      <c r="A23" s="14">
        <v>44799</v>
      </c>
      <c r="B23" s="4">
        <v>9786075502342</v>
      </c>
      <c r="C23" t="str">
        <f>IFERROR(VLOOKUP(Table4[[#This Row],[Código]], Table2[], 2,FALSE),"Revise que el código sea correcto")</f>
        <v>Circe</v>
      </c>
      <c r="D23" t="str">
        <f>IF(Table4[[#This Row],[Cantidad]]&gt;0, "Entrada", "Salida")</f>
        <v>Salida</v>
      </c>
      <c r="E23">
        <v>-20</v>
      </c>
      <c r="F23" s="5">
        <f>IFERROR(VLOOKUP(Table4[[#This Row],[Código]],Table2[], 13,FALSE),"0")</f>
        <v>0</v>
      </c>
    </row>
    <row r="24" spans="1:6" ht="15" customHeight="1" x14ac:dyDescent="0.25">
      <c r="A24" s="14">
        <v>44799</v>
      </c>
      <c r="B24" s="4">
        <v>9786075502342</v>
      </c>
      <c r="C24" t="str">
        <f>IFERROR(VLOOKUP(Table4[[#This Row],[Código]], Table2[], 2,FALSE),"Revise que el código sea correcto")</f>
        <v>Circe</v>
      </c>
      <c r="D24" t="str">
        <f>IF(Table4[[#This Row],[Cantidad]]&gt;0, "Entrada", "Salida")</f>
        <v>Salida</v>
      </c>
      <c r="E24">
        <v>-70</v>
      </c>
      <c r="F24" s="5">
        <f>IFERROR(VLOOKUP(Table4[[#This Row],[Código]],Table2[], 13,FALSE),"0")</f>
        <v>0</v>
      </c>
    </row>
    <row r="25" spans="1:6" ht="15" customHeight="1" x14ac:dyDescent="0.25">
      <c r="A25" s="14">
        <v>44799</v>
      </c>
      <c r="B25" s="4">
        <v>9788416601370</v>
      </c>
      <c r="C25" t="str">
        <f>IFERROR(VLOOKUP(Table4[[#This Row],[Código]], Table2[], 2,FALSE),"Revise que el código sea correcto")</f>
        <v>DE QUE VA LA FILOSOFIA</v>
      </c>
      <c r="D25" t="str">
        <f>IF(Table4[[#This Row],[Cantidad]]&gt;0, "Entrada", "Salida")</f>
        <v>Salida</v>
      </c>
      <c r="E25">
        <v>-80</v>
      </c>
      <c r="F25" s="5">
        <f>IFERROR(VLOOKUP(Table4[[#This Row],[Código]],Table2[], 13,FALSE),"0")</f>
        <v>130</v>
      </c>
    </row>
  </sheetData>
  <mergeCells count="1">
    <mergeCell ref="A1:J1"/>
  </mergeCells>
  <dataValidations count="1">
    <dataValidation type="custom" allowBlank="1" showInputMessage="1" showErrorMessage="1" errorTitle="No hay suficiente inventario" error="El inventario no tiene la cantidad suficiente para la salida que solicita_x000a__x000a_Aumente el inventario o reduzca la salida." sqref="E8:E25">
      <formula1>F8&gt;=0</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 id="{EE1F9F1D-00F0-4B21-B87D-6205093BF451}">
            <x14:iconSet iconSet="3Triangles" custom="1">
              <x14:cfvo type="percent">
                <xm:f>0</xm:f>
              </x14:cfvo>
              <x14:cfvo type="num">
                <xm:f>0</xm:f>
              </x14:cfvo>
              <x14:cfvo type="num">
                <xm:f>1</xm:f>
              </x14:cfvo>
              <x14:cfIcon iconSet="3Triangles" iconId="0"/>
              <x14:cfIcon iconSet="3Triangles" iconId="1"/>
              <x14:cfIcon iconSet="3Triangles" iconId="2"/>
            </x14:iconSet>
          </x14:cfRule>
          <xm:sqref>E8:E25</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zoomScaleNormal="100" workbookViewId="0">
      <selection activeCell="B5" sqref="B5"/>
    </sheetView>
  </sheetViews>
  <sheetFormatPr baseColWidth="10" defaultColWidth="9.140625" defaultRowHeight="15" x14ac:dyDescent="0.25"/>
  <cols>
    <col min="1" max="1" width="14.140625" style="5" bestFit="1" customWidth="1"/>
    <col min="2" max="2" width="34.5703125" customWidth="1"/>
    <col min="3" max="3" width="29.140625" customWidth="1"/>
    <col min="4" max="4" width="17" style="1" bestFit="1" customWidth="1"/>
    <col min="5" max="5" width="7.42578125" style="7" bestFit="1" customWidth="1"/>
    <col min="6" max="6" width="12.42578125" customWidth="1"/>
    <col min="7" max="7" width="11.42578125" style="4" customWidth="1"/>
    <col min="8" max="8" width="18.7109375" customWidth="1"/>
    <col min="9" max="9" width="12.7109375" bestFit="1" customWidth="1"/>
    <col min="10" max="10" width="16.140625" customWidth="1"/>
    <col min="13" max="13" width="10.140625" bestFit="1" customWidth="1"/>
    <col min="14" max="14" width="10.28515625" bestFit="1" customWidth="1"/>
  </cols>
  <sheetData>
    <row r="1" spans="1:19" ht="36.75" customHeight="1" x14ac:dyDescent="0.25">
      <c r="A1" s="18" t="s">
        <v>5</v>
      </c>
      <c r="B1" s="19"/>
      <c r="C1" s="19"/>
      <c r="D1" s="19"/>
      <c r="E1" s="19"/>
      <c r="F1" s="19"/>
      <c r="G1" s="19"/>
      <c r="H1" s="19"/>
      <c r="I1" s="19"/>
      <c r="J1" s="19"/>
      <c r="K1" s="19"/>
      <c r="L1" s="19"/>
      <c r="M1" s="19"/>
      <c r="N1" s="19"/>
      <c r="O1" s="2"/>
      <c r="P1" s="3"/>
      <c r="Q1" s="3"/>
      <c r="R1" s="3"/>
      <c r="S1" s="3"/>
    </row>
    <row r="2" spans="1:19" ht="75" customHeight="1" x14ac:dyDescent="0.25"/>
    <row r="3" spans="1:19" ht="75" customHeight="1" x14ac:dyDescent="0.25"/>
    <row r="4" spans="1:19" ht="25.5" customHeight="1" x14ac:dyDescent="0.25">
      <c r="A4" s="10" t="s">
        <v>9</v>
      </c>
      <c r="B4" s="10" t="s">
        <v>0</v>
      </c>
      <c r="C4" s="10" t="s">
        <v>23</v>
      </c>
      <c r="D4" s="10" t="s">
        <v>15</v>
      </c>
      <c r="E4" s="11" t="s">
        <v>17</v>
      </c>
      <c r="F4" s="10" t="s">
        <v>18</v>
      </c>
      <c r="G4" s="10" t="s">
        <v>20</v>
      </c>
      <c r="H4" s="10" t="s">
        <v>21</v>
      </c>
      <c r="I4" s="10" t="s">
        <v>22</v>
      </c>
      <c r="J4" s="10" t="s">
        <v>4</v>
      </c>
      <c r="K4" s="10" t="s">
        <v>12</v>
      </c>
      <c r="L4" s="10" t="s">
        <v>3</v>
      </c>
      <c r="M4" s="10" t="s">
        <v>1</v>
      </c>
      <c r="N4" s="10" t="s">
        <v>33</v>
      </c>
      <c r="O4" s="10" t="s">
        <v>2</v>
      </c>
    </row>
    <row r="5" spans="1:19" x14ac:dyDescent="0.25">
      <c r="A5" s="4">
        <v>9786075692760</v>
      </c>
      <c r="B5" t="s">
        <v>14</v>
      </c>
      <c r="D5" t="s">
        <v>16</v>
      </c>
      <c r="E5" s="12">
        <v>1</v>
      </c>
      <c r="F5" t="s">
        <v>19</v>
      </c>
      <c r="G5" t="s">
        <v>27</v>
      </c>
      <c r="H5">
        <v>294</v>
      </c>
      <c r="I5">
        <v>2020</v>
      </c>
      <c r="J5">
        <v>325</v>
      </c>
      <c r="K5" t="str" cm="1">
        <f t="array" ref="K5">_xlfn.IFS(Table2[[#This Row],[Inventario]]&gt;0,"Existencia",Table2[[#This Row],[Inventario]]&lt;=0, "Agotado")</f>
        <v>Existencia</v>
      </c>
      <c r="L5" s="13" cm="1">
        <f t="array" ref="L5">_xlfn.IFS(Table2[[#This Row],[Inventario]]&gt;0,1,Table2[[#This Row],[Inventario]]&lt;=0, 0)</f>
        <v>1</v>
      </c>
      <c r="M5">
        <f>SUMIFS(Table4[Cantidad], Table4[Código], "="&amp;Table2[[#This Row],[Código]])</f>
        <v>180</v>
      </c>
      <c r="N5" t="s">
        <v>28</v>
      </c>
    </row>
    <row r="6" spans="1:19" x14ac:dyDescent="0.25">
      <c r="A6" s="4">
        <v>9788416601370</v>
      </c>
      <c r="B6" t="s">
        <v>24</v>
      </c>
      <c r="C6" t="s">
        <v>25</v>
      </c>
      <c r="D6" t="s">
        <v>26</v>
      </c>
      <c r="E6" s="12">
        <v>4</v>
      </c>
      <c r="F6" t="s">
        <v>19</v>
      </c>
      <c r="G6" t="s">
        <v>27</v>
      </c>
      <c r="H6">
        <v>4</v>
      </c>
      <c r="I6">
        <v>2021</v>
      </c>
      <c r="J6">
        <v>156</v>
      </c>
      <c r="K6" t="str" cm="1">
        <f t="array" ref="K6">_xlfn.IFS(Table2[[#This Row],[Inventario]]&gt;0,"Existencia",Table2[[#This Row],[Inventario]]&lt;=0, "Agotado")</f>
        <v>Existencia</v>
      </c>
      <c r="L6" s="13" cm="1">
        <f t="array" ref="L6">_xlfn.IFS(Table2[[#This Row],[Inventario]]&gt;0,1,Table2[[#This Row],[Inventario]]&lt;=0, 0)</f>
        <v>1</v>
      </c>
      <c r="M6">
        <f>SUMIFS(Table4[Cantidad], Table4[Código], "="&amp;Table2[[#This Row],[Código]])</f>
        <v>130</v>
      </c>
      <c r="N6" t="s">
        <v>29</v>
      </c>
    </row>
    <row r="7" spans="1:19" x14ac:dyDescent="0.25">
      <c r="A7" s="4">
        <v>9786075502342</v>
      </c>
      <c r="B7" t="s">
        <v>30</v>
      </c>
      <c r="C7" t="s">
        <v>31</v>
      </c>
      <c r="D7" t="s">
        <v>32</v>
      </c>
      <c r="E7" s="12">
        <v>1</v>
      </c>
      <c r="F7" t="s">
        <v>19</v>
      </c>
      <c r="G7" t="s">
        <v>27</v>
      </c>
      <c r="H7">
        <v>448</v>
      </c>
      <c r="I7">
        <v>2019</v>
      </c>
      <c r="J7">
        <v>295</v>
      </c>
      <c r="K7" t="str" cm="1">
        <f t="array" ref="K7">_xlfn.IFS(Table2[[#This Row],[Inventario]]&gt;0,"Existencia",Table2[[#This Row],[Inventario]]&lt;=0, "Agotado")</f>
        <v>Agotado</v>
      </c>
      <c r="L7" s="13" cm="1">
        <f t="array" ref="L7">_xlfn.IFS(Table2[[#This Row],[Inventario]]&gt;0,1,Table2[[#This Row],[Inventario]]&lt;=0, 0)</f>
        <v>0</v>
      </c>
      <c r="M7">
        <f>SUMIFS(Table4[Cantidad], Table4[Código], "="&amp;Table2[[#This Row],[Código]])</f>
        <v>0</v>
      </c>
      <c r="N7" t="s">
        <v>28</v>
      </c>
    </row>
    <row r="8" spans="1:19" x14ac:dyDescent="0.25">
      <c r="A8" s="4">
        <v>9786075502328</v>
      </c>
      <c r="B8" t="s">
        <v>34</v>
      </c>
      <c r="C8" t="s">
        <v>35</v>
      </c>
      <c r="D8" s="1" t="s">
        <v>36</v>
      </c>
      <c r="E8" s="12">
        <v>11</v>
      </c>
      <c r="F8" t="s">
        <v>38</v>
      </c>
      <c r="G8" s="4" t="s">
        <v>27</v>
      </c>
      <c r="H8">
        <v>594</v>
      </c>
      <c r="I8">
        <v>2017</v>
      </c>
      <c r="J8">
        <v>548</v>
      </c>
      <c r="K8" t="str" cm="1">
        <f t="array" ref="K8">_xlfn.IFS(Table2[[#This Row],[Inventario]]&gt;0,"Existencia",Table2[[#This Row],[Inventario]]&lt;=0, "Agotado")</f>
        <v>Existencia</v>
      </c>
      <c r="L8" s="13" cm="1">
        <f t="array" ref="L8">_xlfn.IFS(Table2[[#This Row],[Inventario]]&gt;0,1,Table2[[#This Row],[Inventario]]&lt;=0, 0)</f>
        <v>1</v>
      </c>
      <c r="M8">
        <f>SUMIFS(Table4[Cantidad], Table4[Código], "="&amp;Table2[[#This Row],[Código]])</f>
        <v>170</v>
      </c>
      <c r="N8" t="s">
        <v>37</v>
      </c>
    </row>
  </sheetData>
  <mergeCells count="1">
    <mergeCell ref="A1:N1"/>
  </mergeCells>
  <phoneticPr fontId="3" type="noConversion"/>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 id="{5E82CD0E-29E3-44C7-8CC2-2086738F160B}">
            <x14:iconSet iconSet="3Symbols" showValue="0" custom="1">
              <x14:cfvo type="percent">
                <xm:f>0</xm:f>
              </x14:cfvo>
              <x14:cfvo type="num">
                <xm:f>0</xm:f>
              </x14:cfvo>
              <x14:cfvo type="num">
                <xm:f>1</xm:f>
              </x14:cfvo>
              <x14:cfIcon iconSet="3Symbols" iconId="0"/>
              <x14:cfIcon iconSet="3Symbols" iconId="0"/>
              <x14:cfIcon iconSet="3Symbols" iconId="2"/>
            </x14:iconSet>
          </x14:cfRule>
          <xm:sqref>L4:L8</xm:sqref>
        </x14:conditionalFormatting>
        <x14:conditionalFormatting xmlns:xm="http://schemas.microsoft.com/office/excel/2006/main">
          <x14:cfRule type="iconSet" priority="1" id="{50A365E6-A71F-46E2-B6C5-89165B7AE884}">
            <x14:iconSet iconSet="3Symbols" showValue="0" custom="1">
              <x14:cfvo type="percent">
                <xm:f>0</xm:f>
              </x14:cfvo>
              <x14:cfvo type="num">
                <xm:f>0</xm:f>
              </x14:cfvo>
              <x14:cfvo type="num">
                <xm:f>1</xm:f>
              </x14:cfvo>
              <x14:cfIcon iconSet="3Symbols" iconId="0"/>
              <x14:cfIcon iconSet="3Symbols" iconId="0"/>
              <x14:cfIcon iconSet="3Symbols" iconId="2"/>
            </x14:iconSet>
          </x14:cfRule>
          <xm:sqref>S1</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Entradas y Salidas</vt:lpstr>
      <vt:lpstr>Base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Zambrano</dc:creator>
  <cp:lastModifiedBy>Curro herreros</cp:lastModifiedBy>
  <dcterms:created xsi:type="dcterms:W3CDTF">2022-08-30T15:56:42Z</dcterms:created>
  <dcterms:modified xsi:type="dcterms:W3CDTF">2022-09-02T21:48:10Z</dcterms:modified>
</cp:coreProperties>
</file>