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autoCompressPictures="0"/>
  <bookViews>
    <workbookView xWindow="-120" yWindow="-120" windowWidth="20730" windowHeight="11160" tabRatio="788"/>
  </bookViews>
  <sheets>
    <sheet name="Ayuda" sheetId="26" r:id="rId1"/>
    <sheet name="Enero" sheetId="14" r:id="rId2"/>
    <sheet name="Febrero" sheetId="15" r:id="rId3"/>
    <sheet name="Marzo" sheetId="16" r:id="rId4"/>
    <sheet name="Abril" sheetId="17" r:id="rId5"/>
    <sheet name="Mayo" sheetId="18" r:id="rId6"/>
    <sheet name="Junio" sheetId="19" r:id="rId7"/>
    <sheet name="Julio" sheetId="20" r:id="rId8"/>
    <sheet name="Agosto" sheetId="21" r:id="rId9"/>
    <sheet name="Septiembre" sheetId="22" r:id="rId10"/>
    <sheet name="Octubre" sheetId="23" r:id="rId11"/>
    <sheet name="Noviembre" sheetId="24" r:id="rId12"/>
    <sheet name="Diciembre" sheetId="25" r:id="rId13"/>
  </sheets>
  <externalReferences>
    <externalReference r:id="rId14"/>
    <externalReference r:id="rId15"/>
    <externalReference r:id="rId16"/>
  </externalReferences>
  <definedNames>
    <definedName name="_xlnm.Print_Area" localSheetId="4">Abril!$A:$I</definedName>
    <definedName name="_xlnm.Print_Area" localSheetId="8">Agosto!$A:$I</definedName>
    <definedName name="_xlnm.Print_Area" localSheetId="12">Diciembre!$A:$I</definedName>
    <definedName name="_xlnm.Print_Area" localSheetId="1">Enero!$A:$I</definedName>
    <definedName name="_xlnm.Print_Area" localSheetId="2">Febrero!$A:$I</definedName>
    <definedName name="_xlnm.Print_Area" localSheetId="7">Julio!$A:$I</definedName>
    <definedName name="_xlnm.Print_Area" localSheetId="6">Junio!$A:$I</definedName>
    <definedName name="_xlnm.Print_Area" localSheetId="3">Marzo!$A:$I</definedName>
    <definedName name="_xlnm.Print_Area" localSheetId="5">Mayo!$A:$I</definedName>
    <definedName name="_xlnm.Print_Area" localSheetId="11">Noviembre!$A:$I</definedName>
    <definedName name="_xlnm.Print_Area" localSheetId="10">Octubre!$A:$I</definedName>
    <definedName name="_xlnm.Print_Area" localSheetId="9">Septiembre!$A:$I</definedName>
    <definedName name="CalendarYear">Enero!$K$6</definedName>
    <definedName name="Categorias">OFFSET(#REF!, 0, 0, COUNTA(#REF!) - 2)</definedName>
    <definedName name="ColumnTitleRegion1..H12.1">Enero!$B$4</definedName>
    <definedName name="ColumnTitleRegion1..H12.10">Octubre!$B$4</definedName>
    <definedName name="ColumnTitleRegion1..H12.11">Noviembre!$B$4</definedName>
    <definedName name="ColumnTitleRegion1..H12.12">Diciembre!$B$4</definedName>
    <definedName name="ColumnTitleRegion1..H12.2">Febrero!$B$4</definedName>
    <definedName name="ColumnTitleRegion1..H12.3">Marzo!$B$4</definedName>
    <definedName name="ColumnTitleRegion1..H12.4">Abril!$B$4</definedName>
    <definedName name="ColumnTitleRegion1..H12.5">Mayo!$B$4</definedName>
    <definedName name="ColumnTitleRegion1..H12.6">Junio!$B$4</definedName>
    <definedName name="ColumnTitleRegion1..H12.7">Julio!$B$4</definedName>
    <definedName name="ColumnTitleRegion1..H12.8">Agosto!$B$4</definedName>
    <definedName name="ColumnTitleRegion1..H12.9">Septiembre!$B$4</definedName>
    <definedName name="ColumnTitleRegion2..C14.1">Enero!$B$4</definedName>
    <definedName name="ColumnTitleRegion2..C14.10">Octubre!$B$4</definedName>
    <definedName name="ColumnTitleRegion2..C14.11">Noviembre!$B$4</definedName>
    <definedName name="ColumnTitleRegion2..C14.12">Diciembre!$B$4</definedName>
    <definedName name="ColumnTitleRegion2..C14.2">Febrero!$B$4</definedName>
    <definedName name="ColumnTitleRegion2..C14.3">Marzo!$B$4</definedName>
    <definedName name="ColumnTitleRegion2..C14.4">Abril!$B$4</definedName>
    <definedName name="ColumnTitleRegion2..C14.5">Mayo!$B$4</definedName>
    <definedName name="ColumnTitleRegion2..C14.6">Junio!$B$4</definedName>
    <definedName name="ColumnTitleRegion2..C14.7">Julio!$B$4</definedName>
    <definedName name="ColumnTitleRegion2..C14.8">Agosto!$B$4</definedName>
    <definedName name="ColumnTitleRegion2..C14.9">Septiembre!$B$4</definedName>
    <definedName name="DaysAndWeeks">{0,1,2,3,4,5,6} + {0;1;2;3;4;5}*7</definedName>
    <definedName name="DiasCategorias">#REF!</definedName>
    <definedName name="FechaInicio">'[1]Año 2022'!$B$1</definedName>
    <definedName name="IDCategorias">OFFSET(#REF!, 0, 0, COUNTA(#REF!) - 2)</definedName>
    <definedName name="InicioDeLaSemana">Enero!$L$6</definedName>
    <definedName name="m1_">[2]Mini!$C$6:$AR$6</definedName>
    <definedName name="RangoCompleto">'[1]Año 2022'!$B$5:$H$10,'[1]Año 2022'!$J$5:$P$10,'[1]Año 2022'!$R$5:$X$10,'[1]Año 2022'!$B$14:$H$19,'[1]Año 2022'!$J$14:$P$19,'[1]Año 2022'!$R$14:$X$19,'[1]Año 2022'!$B$23:$H$28,'[1]Año 2022'!$J$23:$P$28,'[1]Año 2022'!$R$23:$X$28,'[1]Año 2022'!$B$32:$H$37,'[1]Año 2022'!$J$32:$P$37,'[1]Año 2022'!$R$32:$X$37</definedName>
    <definedName name="RangoDiario">#REF!</definedName>
    <definedName name="RangoMensual">[3]Mensual!$B$5:$H$16,[3]Mensual!$B$20:$H$31,[3]Mensual!$B$35:$H$46,[3]Mensual!$B$50:$H$61,[3]Mensual!$B$65:$H$76,[3]Mensual!$B$80:$H$91,[3]Mensual!$B$95:$H$106,[3]Mensual!$B$110:$H$121,[3]Mensual!$B$125:$H$136,[3]Mensual!$B$140:$H$151,[3]Mensual!$B$155:$H$166,[3]Mensual!$B$170:$H$181</definedName>
    <definedName name="RangoMini">#REF!</definedName>
    <definedName name="RangoSemanal">#REF!</definedName>
    <definedName name="RowTitleRegion1..K3">Enero!$K$5</definedName>
    <definedName name="valuevx">42.314159</definedName>
    <definedName name="vertex42_copyright" hidden="1">"© 2019 Vertex42 LLC"</definedName>
    <definedName name="vertex42_id" hidden="1">"2023-calendar.xlsx"</definedName>
    <definedName name="vertex42_title" hidden="1">"2023 Calendar Template"</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25"/>
  <c r="B2" i="24"/>
  <c r="B2" i="23"/>
  <c r="B2" i="22"/>
  <c r="B2" i="21"/>
  <c r="B2" i="20"/>
  <c r="B2" i="19"/>
  <c r="B2" i="18"/>
  <c r="B2" i="17"/>
  <c r="B2" i="16"/>
  <c r="B2" i="15"/>
  <c r="B2" i="14"/>
  <c r="B15" i="16" a="1"/>
  <c r="C15" s="1"/>
  <c r="B13" a="1"/>
  <c r="G13" s="1"/>
  <c r="B11" a="1"/>
  <c r="G11" s="1"/>
  <c r="B9" a="1"/>
  <c r="G9" s="1"/>
  <c r="B7" a="1"/>
  <c r="G7" s="1"/>
  <c r="B5" a="1"/>
  <c r="G5" s="1"/>
  <c r="B15" i="17" a="1"/>
  <c r="B15" s="1"/>
  <c r="B13" a="1"/>
  <c r="G13" s="1"/>
  <c r="B11" a="1"/>
  <c r="G11" s="1"/>
  <c r="B9" a="1"/>
  <c r="G9" s="1"/>
  <c r="B7" a="1"/>
  <c r="G7" s="1"/>
  <c r="B5" a="1"/>
  <c r="G5" s="1"/>
  <c r="B15" i="18" a="1"/>
  <c r="C15" s="1"/>
  <c r="B13" a="1"/>
  <c r="G13" s="1"/>
  <c r="B11" a="1"/>
  <c r="G11" s="1"/>
  <c r="B9" a="1"/>
  <c r="G9" s="1"/>
  <c r="B7" a="1"/>
  <c r="G7" s="1"/>
  <c r="B5" a="1"/>
  <c r="G5" s="1"/>
  <c r="B15" i="19" a="1"/>
  <c r="B15" s="1"/>
  <c r="B13" a="1"/>
  <c r="B11" a="1"/>
  <c r="B9" a="1"/>
  <c r="B7" a="1"/>
  <c r="B5" a="1"/>
  <c r="B15" i="20" a="1"/>
  <c r="C15" s="1"/>
  <c r="B13" a="1"/>
  <c r="G13" s="1"/>
  <c r="B11" a="1"/>
  <c r="G11" s="1"/>
  <c r="B9" a="1"/>
  <c r="G9" s="1"/>
  <c r="B7" a="1"/>
  <c r="G7" s="1"/>
  <c r="B5" a="1"/>
  <c r="H5" s="1"/>
  <c r="B15" i="21" a="1"/>
  <c r="C15" s="1"/>
  <c r="B13" a="1"/>
  <c r="G13" s="1"/>
  <c r="B11" a="1"/>
  <c r="G11" s="1"/>
  <c r="B9" a="1"/>
  <c r="G9" s="1"/>
  <c r="B7" a="1"/>
  <c r="G7" s="1"/>
  <c r="B5" a="1"/>
  <c r="G5" s="1"/>
  <c r="B15" i="22" a="1"/>
  <c r="B15" s="1"/>
  <c r="B13" a="1"/>
  <c r="H13" s="1"/>
  <c r="B11" a="1"/>
  <c r="H11" s="1"/>
  <c r="B9" a="1"/>
  <c r="H9" s="1"/>
  <c r="B7" a="1"/>
  <c r="H7" s="1"/>
  <c r="B5" a="1"/>
  <c r="H5" s="1"/>
  <c r="B15" i="23" a="1"/>
  <c r="C15" s="1"/>
  <c r="B13" a="1"/>
  <c r="G13" s="1"/>
  <c r="B11" a="1"/>
  <c r="G11" s="1"/>
  <c r="B9" a="1"/>
  <c r="G9" s="1"/>
  <c r="B7" a="1"/>
  <c r="G7" s="1"/>
  <c r="B5" a="1"/>
  <c r="G5" s="1"/>
  <c r="B15" i="24" a="1"/>
  <c r="B15" s="1"/>
  <c r="B13" a="1"/>
  <c r="H13" s="1"/>
  <c r="B11" a="1"/>
  <c r="H11" s="1"/>
  <c r="B9" a="1"/>
  <c r="H9" s="1"/>
  <c r="B7" a="1"/>
  <c r="H7" s="1"/>
  <c r="B5" a="1"/>
  <c r="H5" s="1"/>
  <c r="B15" i="25" a="1"/>
  <c r="C15" s="1"/>
  <c r="B13" a="1"/>
  <c r="G13" s="1"/>
  <c r="B11" a="1"/>
  <c r="G11" s="1"/>
  <c r="B9" a="1"/>
  <c r="G9" s="1"/>
  <c r="B7" a="1"/>
  <c r="G7" s="1"/>
  <c r="B5" a="1"/>
  <c r="G5" s="1"/>
  <c r="B15" i="15" a="1"/>
  <c r="B15" s="1"/>
  <c r="B13" a="1"/>
  <c r="H13" s="1"/>
  <c r="B11" a="1"/>
  <c r="H11" s="1"/>
  <c r="B9" a="1"/>
  <c r="H9" s="1"/>
  <c r="B7" a="1"/>
  <c r="H7" s="1"/>
  <c r="B5" a="1"/>
  <c r="H5" s="1"/>
  <c r="B15" i="14" a="1"/>
  <c r="C15" s="1"/>
  <c r="B13" a="1"/>
  <c r="G13" s="1"/>
  <c r="B11" a="1"/>
  <c r="G11" s="1"/>
  <c r="B9" a="1"/>
  <c r="G9" s="1"/>
  <c r="B7" a="1"/>
  <c r="G7" s="1"/>
  <c r="B5" a="1"/>
  <c r="G5" s="1"/>
  <c r="G4" s="1"/>
  <c r="F9" i="23" l="1"/>
  <c r="D9"/>
  <c r="D5" i="25"/>
  <c r="D11" i="23"/>
  <c r="D7" i="21"/>
  <c r="D9"/>
  <c r="F7" i="18"/>
  <c r="D13" i="14"/>
  <c r="B5" i="25"/>
  <c r="F9"/>
  <c r="F7" i="23"/>
  <c r="B7" i="21"/>
  <c r="B9"/>
  <c r="F13"/>
  <c r="F5" i="18"/>
  <c r="F7" i="21"/>
  <c r="B13" i="14"/>
  <c r="B15"/>
  <c r="F11" i="25"/>
  <c r="F9" i="20"/>
  <c r="F9" i="16"/>
  <c r="D11" i="25"/>
  <c r="D13"/>
  <c r="B9" i="23"/>
  <c r="B11"/>
  <c r="D9" i="20"/>
  <c r="D11"/>
  <c r="D7" i="18"/>
  <c r="D9"/>
  <c r="B15"/>
  <c r="B5" i="16"/>
  <c r="D9"/>
  <c r="D11"/>
  <c r="F5" i="14"/>
  <c r="F4" s="1"/>
  <c r="D5"/>
  <c r="D4" s="1"/>
  <c r="D7"/>
  <c r="B5"/>
  <c r="B7"/>
  <c r="F11"/>
  <c r="F13"/>
  <c r="B11" i="25"/>
  <c r="B13"/>
  <c r="F5" i="21"/>
  <c r="B15"/>
  <c r="B9" i="20"/>
  <c r="B11"/>
  <c r="B9" i="18"/>
  <c r="B9" i="16"/>
  <c r="B11"/>
  <c r="H5" i="14"/>
  <c r="H4" s="1"/>
  <c r="F7"/>
  <c r="D9"/>
  <c r="B11"/>
  <c r="H13"/>
  <c r="F5" i="25"/>
  <c r="D7"/>
  <c r="B9"/>
  <c r="H11"/>
  <c r="F13"/>
  <c r="D5" i="23"/>
  <c r="B7"/>
  <c r="H9"/>
  <c r="F11"/>
  <c r="D13"/>
  <c r="B15"/>
  <c r="B5" i="21"/>
  <c r="H7"/>
  <c r="F9"/>
  <c r="D11"/>
  <c r="B13"/>
  <c r="H9" i="20"/>
  <c r="F11"/>
  <c r="D13"/>
  <c r="B15"/>
  <c r="B5" i="18"/>
  <c r="H7"/>
  <c r="F9"/>
  <c r="D11"/>
  <c r="B13"/>
  <c r="C15" i="17"/>
  <c r="F5" i="16"/>
  <c r="D7"/>
  <c r="H11"/>
  <c r="F13"/>
  <c r="H7" i="14"/>
  <c r="F9"/>
  <c r="D11"/>
  <c r="H5" i="25"/>
  <c r="F7"/>
  <c r="D9"/>
  <c r="H13"/>
  <c r="F5" i="23"/>
  <c r="D7"/>
  <c r="H11"/>
  <c r="F13"/>
  <c r="D5" i="21"/>
  <c r="H9"/>
  <c r="F11"/>
  <c r="D13"/>
  <c r="H11" i="20"/>
  <c r="F13"/>
  <c r="D5" i="18"/>
  <c r="B7"/>
  <c r="H9"/>
  <c r="F11"/>
  <c r="D13"/>
  <c r="H5" i="16"/>
  <c r="F7"/>
  <c r="H13"/>
  <c r="H9" i="14"/>
  <c r="H7" i="25"/>
  <c r="H5" i="23"/>
  <c r="H13"/>
  <c r="H11" i="21"/>
  <c r="H13" i="20"/>
  <c r="H11" i="18"/>
  <c r="F13"/>
  <c r="H7" i="16"/>
  <c r="B13"/>
  <c r="B9" i="14"/>
  <c r="H11"/>
  <c r="B7" i="25"/>
  <c r="H9"/>
  <c r="B15"/>
  <c r="B5" i="23"/>
  <c r="H7"/>
  <c r="B13"/>
  <c r="H5" i="21"/>
  <c r="B11"/>
  <c r="H13"/>
  <c r="B13" i="20"/>
  <c r="H5" i="18"/>
  <c r="B11"/>
  <c r="H13"/>
  <c r="D5" i="16"/>
  <c r="B7"/>
  <c r="H9"/>
  <c r="F11"/>
  <c r="D13"/>
  <c r="B15"/>
  <c r="C7" i="15"/>
  <c r="E7"/>
  <c r="G7"/>
  <c r="C11"/>
  <c r="E11"/>
  <c r="G11"/>
  <c r="C15"/>
  <c r="C7" i="24"/>
  <c r="E7"/>
  <c r="G7"/>
  <c r="C11"/>
  <c r="E11"/>
  <c r="G11"/>
  <c r="C13"/>
  <c r="E13"/>
  <c r="G13"/>
  <c r="C15"/>
  <c r="C5" i="22"/>
  <c r="E5"/>
  <c r="G5"/>
  <c r="C7"/>
  <c r="E7"/>
  <c r="G7"/>
  <c r="C9"/>
  <c r="E9"/>
  <c r="G9"/>
  <c r="C11"/>
  <c r="E11"/>
  <c r="G11"/>
  <c r="C13"/>
  <c r="E13"/>
  <c r="G13"/>
  <c r="C15"/>
  <c r="C5" i="20"/>
  <c r="E5"/>
  <c r="G5"/>
  <c r="C7"/>
  <c r="E7"/>
  <c r="H7"/>
  <c r="H5" i="19"/>
  <c r="F5"/>
  <c r="D5"/>
  <c r="B5"/>
  <c r="E5"/>
  <c r="H7"/>
  <c r="F7"/>
  <c r="D7"/>
  <c r="B7"/>
  <c r="E7"/>
  <c r="H9"/>
  <c r="F9"/>
  <c r="D9"/>
  <c r="B9"/>
  <c r="E9"/>
  <c r="H11"/>
  <c r="F11"/>
  <c r="D11"/>
  <c r="B11"/>
  <c r="E11"/>
  <c r="H13"/>
  <c r="F13"/>
  <c r="D13"/>
  <c r="B13"/>
  <c r="E13"/>
  <c r="C5" i="17"/>
  <c r="C7"/>
  <c r="C9"/>
  <c r="C11"/>
  <c r="C13"/>
  <c r="C5" i="15"/>
  <c r="E5"/>
  <c r="G5"/>
  <c r="C9"/>
  <c r="E9"/>
  <c r="G9"/>
  <c r="C13"/>
  <c r="E13"/>
  <c r="G13"/>
  <c r="C5" i="24"/>
  <c r="E5"/>
  <c r="G5"/>
  <c r="C9"/>
  <c r="E9"/>
  <c r="G9"/>
  <c r="B5" i="15"/>
  <c r="D5"/>
  <c r="F5"/>
  <c r="B7"/>
  <c r="D7"/>
  <c r="F7"/>
  <c r="B9"/>
  <c r="D9"/>
  <c r="F9"/>
  <c r="B11"/>
  <c r="D11"/>
  <c r="F11"/>
  <c r="B13"/>
  <c r="D13"/>
  <c r="F13"/>
  <c r="C5" i="25"/>
  <c r="E5"/>
  <c r="C7"/>
  <c r="E7"/>
  <c r="C9"/>
  <c r="E9"/>
  <c r="C11"/>
  <c r="E11"/>
  <c r="C13"/>
  <c r="E13"/>
  <c r="B5" i="24"/>
  <c r="D5"/>
  <c r="F5"/>
  <c r="B7"/>
  <c r="D7"/>
  <c r="F7"/>
  <c r="B9"/>
  <c r="D9"/>
  <c r="F9"/>
  <c r="B11"/>
  <c r="D11"/>
  <c r="F11"/>
  <c r="B13"/>
  <c r="D13"/>
  <c r="F13"/>
  <c r="C5" i="23"/>
  <c r="E5"/>
  <c r="C7"/>
  <c r="E7"/>
  <c r="C9"/>
  <c r="E9"/>
  <c r="C11"/>
  <c r="E11"/>
  <c r="C13"/>
  <c r="E13"/>
  <c r="B5" i="22"/>
  <c r="D5"/>
  <c r="F5"/>
  <c r="B7"/>
  <c r="D7"/>
  <c r="F7"/>
  <c r="B9"/>
  <c r="D9"/>
  <c r="F9"/>
  <c r="B11"/>
  <c r="D11"/>
  <c r="F11"/>
  <c r="B13"/>
  <c r="D13"/>
  <c r="F13"/>
  <c r="C5" i="21"/>
  <c r="E5"/>
  <c r="C7"/>
  <c r="E7"/>
  <c r="C9"/>
  <c r="E9"/>
  <c r="C11"/>
  <c r="E11"/>
  <c r="C13"/>
  <c r="E13"/>
  <c r="B5" i="20"/>
  <c r="D5"/>
  <c r="F5"/>
  <c r="B7"/>
  <c r="D7"/>
  <c r="F7"/>
  <c r="C5" i="19"/>
  <c r="G5"/>
  <c r="C7"/>
  <c r="G7"/>
  <c r="C9"/>
  <c r="G9"/>
  <c r="C11"/>
  <c r="G11"/>
  <c r="C13"/>
  <c r="G13"/>
  <c r="C15"/>
  <c r="H5" i="17"/>
  <c r="F5"/>
  <c r="D5"/>
  <c r="B5"/>
  <c r="E5"/>
  <c r="H7"/>
  <c r="F7"/>
  <c r="D7"/>
  <c r="B7"/>
  <c r="E7"/>
  <c r="H9"/>
  <c r="F9"/>
  <c r="D9"/>
  <c r="B9"/>
  <c r="E9"/>
  <c r="H11"/>
  <c r="F11"/>
  <c r="D11"/>
  <c r="B11"/>
  <c r="E11"/>
  <c r="H13"/>
  <c r="F13"/>
  <c r="D13"/>
  <c r="B13"/>
  <c r="E13"/>
  <c r="C9" i="20"/>
  <c r="E9"/>
  <c r="C11"/>
  <c r="E11"/>
  <c r="C13"/>
  <c r="E13"/>
  <c r="C5" i="18"/>
  <c r="E5"/>
  <c r="C7"/>
  <c r="E7"/>
  <c r="C9"/>
  <c r="E9"/>
  <c r="C11"/>
  <c r="E11"/>
  <c r="C13"/>
  <c r="E13"/>
  <c r="C5" i="16"/>
  <c r="E5"/>
  <c r="C7"/>
  <c r="E7"/>
  <c r="C9"/>
  <c r="E9"/>
  <c r="C11"/>
  <c r="E11"/>
  <c r="C13"/>
  <c r="E13"/>
  <c r="C5" i="14"/>
  <c r="C4" s="1"/>
  <c r="E5"/>
  <c r="E4" s="1"/>
  <c r="C7"/>
  <c r="E7"/>
  <c r="C9"/>
  <c r="E9"/>
  <c r="C11"/>
  <c r="E11"/>
  <c r="C13"/>
  <c r="E13"/>
  <c r="B4" i="24"/>
  <c r="B4" i="23"/>
  <c r="B4" i="22"/>
  <c r="B4" i="21"/>
  <c r="B4" i="20"/>
  <c r="B4" i="19" l="1"/>
  <c r="B4" i="18"/>
  <c r="B4" i="17"/>
  <c r="B4" i="16" l="1"/>
  <c r="B4" i="25" l="1"/>
  <c r="B4" i="15" l="1"/>
  <c r="G4" i="25" l="1"/>
  <c r="G4" i="24"/>
  <c r="G4" i="23"/>
  <c r="H4" i="22"/>
  <c r="G4" i="21"/>
  <c r="E4" i="20"/>
  <c r="H4" i="19"/>
  <c r="G4" i="18"/>
  <c r="H4" i="17"/>
  <c r="H4" i="16"/>
  <c r="H4" i="15"/>
  <c r="F4" i="18" l="1"/>
  <c r="D4"/>
  <c r="H4"/>
  <c r="D4" i="25"/>
  <c r="F4"/>
  <c r="H4"/>
  <c r="C4"/>
  <c r="E4"/>
  <c r="D4" i="24"/>
  <c r="F4"/>
  <c r="H4"/>
  <c r="C4"/>
  <c r="E4"/>
  <c r="D4" i="23"/>
  <c r="F4"/>
  <c r="H4"/>
  <c r="C4"/>
  <c r="E4"/>
  <c r="C4" i="22"/>
  <c r="E4"/>
  <c r="G4"/>
  <c r="D4"/>
  <c r="F4"/>
  <c r="D4" i="21"/>
  <c r="F4"/>
  <c r="H4"/>
  <c r="C4"/>
  <c r="E4"/>
  <c r="C4" i="20"/>
  <c r="G4"/>
  <c r="D4"/>
  <c r="F4"/>
  <c r="H4"/>
  <c r="C4" i="19"/>
  <c r="E4"/>
  <c r="G4"/>
  <c r="D4"/>
  <c r="F4"/>
  <c r="C4" i="18"/>
  <c r="E4"/>
  <c r="C4" i="17"/>
  <c r="E4"/>
  <c r="G4"/>
  <c r="D4"/>
  <c r="F4"/>
  <c r="C4" i="16"/>
  <c r="E4"/>
  <c r="G4"/>
  <c r="D4"/>
  <c r="F4"/>
  <c r="C4" i="15"/>
  <c r="E4"/>
  <c r="G4"/>
  <c r="D4"/>
  <c r="F4"/>
  <c r="B4" i="14"/>
</calcChain>
</file>

<file path=xl/sharedStrings.xml><?xml version="1.0" encoding="utf-8"?>
<sst xmlns="http://schemas.openxmlformats.org/spreadsheetml/2006/main" count="44" uniqueCount="17">
  <si>
    <t>Notas</t>
  </si>
  <si>
    <t xml:space="preserve"> </t>
  </si>
  <si>
    <t>Año</t>
  </si>
  <si>
    <t>Inicio de la semana</t>
  </si>
  <si>
    <t>Ajustes</t>
  </si>
  <si>
    <t>Lunes</t>
  </si>
  <si>
    <t>Domingo</t>
  </si>
  <si>
    <t>Información</t>
  </si>
  <si>
    <t>-</t>
  </si>
  <si>
    <t>Importante:</t>
  </si>
  <si>
    <t>Si necesitas más detalle para organizar tus actividades en el mes, esta plantilla es ideal para  ti. En cada hoja tendrás un mes del año, en el cual podrás realizar tus anotaciones diariamente y así cumplir tus objetivos de forma eficaz. Puedes ajustar el día en el que inicia la semana (Lunes/Domingo) y cambiar el año que deseas planificar.</t>
  </si>
  <si>
    <t>PLANTILLA CALENDARIO MENSUAL</t>
  </si>
  <si>
    <t>En este calendario podrás organizar tus actividades mensuales y tenerlas a la vista siempre.</t>
  </si>
  <si>
    <t>En cada celda o recuadro debajo de la fecha, podrás hacer las anotaciones correspondientes a las actividades de ese día.</t>
  </si>
  <si>
    <r>
      <t xml:space="preserve">En la hoja </t>
    </r>
    <r>
      <rPr>
        <b/>
        <sz val="11"/>
        <color theme="1"/>
        <rFont val="Calibri"/>
        <family val="2"/>
      </rPr>
      <t>"Enero"</t>
    </r>
    <r>
      <rPr>
        <sz val="11"/>
        <color theme="1"/>
        <rFont val="Calibri"/>
        <family val="2"/>
      </rPr>
      <t xml:space="preserve"> se encuentra un recuadro de </t>
    </r>
    <r>
      <rPr>
        <i/>
        <sz val="11"/>
        <color theme="1"/>
        <rFont val="Calibri"/>
        <family val="2"/>
      </rPr>
      <t>Ajustes</t>
    </r>
    <r>
      <rPr>
        <sz val="11"/>
        <color theme="1"/>
        <rFont val="Calibri"/>
        <family val="2"/>
      </rPr>
      <t>, en el que podrás seleccionar (de la lista desplegable) el año que deseas ver y el día en que prefieres que empiece la semana (Domingo o Lunes)</t>
    </r>
  </si>
  <si>
    <t>NO se debe introducir información en las celdas que contienen los nombres de los meses, los días de la semana y la fecha del mes.</t>
  </si>
  <si>
    <t>Los días que no pertenecen al mes en curso (generalmente los del principio y el final), son de un tono más claro que el resto, para distinguirlos de los días del mes que estás planificando.</t>
  </si>
</sst>
</file>

<file path=xl/styles.xml><?xml version="1.0" encoding="utf-8"?>
<styleSheet xmlns="http://schemas.openxmlformats.org/spreadsheetml/2006/main">
  <numFmts count="5">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d"/>
  </numFmts>
  <fonts count="52">
    <font>
      <sz val="11"/>
      <color theme="1" tint="0.24994659260841701"/>
      <name val="Lucida Bright"/>
      <family val="2"/>
      <scheme val="minor"/>
    </font>
    <font>
      <sz val="11"/>
      <color theme="1"/>
      <name val="Lucida Bright"/>
      <family val="2"/>
      <scheme val="minor"/>
    </font>
    <font>
      <sz val="11"/>
      <color theme="1"/>
      <name val="Lucida Bright"/>
      <family val="2"/>
      <scheme val="minor"/>
    </font>
    <font>
      <sz val="8"/>
      <name val="Arial"/>
      <family val="2"/>
    </font>
    <font>
      <b/>
      <sz val="11"/>
      <color theme="0"/>
      <name val="Lucida Bright"/>
      <family val="2"/>
      <scheme val="minor"/>
    </font>
    <font>
      <b/>
      <sz val="14"/>
      <color theme="0"/>
      <name val="Lucida Bright"/>
      <family val="2"/>
      <scheme val="minor"/>
    </font>
    <font>
      <sz val="35"/>
      <color theme="4"/>
      <name val="Lucida Bright"/>
      <family val="2"/>
      <scheme val="minor"/>
    </font>
    <font>
      <sz val="12"/>
      <color theme="4" tint="-0.24994659260841701"/>
      <name val="Cambria"/>
      <family val="1"/>
      <scheme val="major"/>
    </font>
    <font>
      <sz val="11"/>
      <color theme="1" tint="0.34998626667073579"/>
      <name val="Lucida Bright"/>
      <family val="2"/>
      <scheme val="minor"/>
    </font>
    <font>
      <sz val="11"/>
      <color theme="4" tint="-0.24994659260841701"/>
      <name val="Lucida Bright"/>
      <family val="2"/>
      <scheme val="minor"/>
    </font>
    <font>
      <sz val="11"/>
      <color indexed="63"/>
      <name val="Lucida Bright"/>
      <family val="2"/>
      <scheme val="minor"/>
    </font>
    <font>
      <sz val="11"/>
      <name val="Lucida Bright"/>
      <family val="2"/>
      <scheme val="minor"/>
    </font>
    <font>
      <b/>
      <sz val="11"/>
      <color theme="1" tint="0.34998626667073579"/>
      <name val="Lucida Bright"/>
      <family val="2"/>
      <scheme val="minor"/>
    </font>
    <font>
      <sz val="11"/>
      <color theme="1" tint="0.24994659260841701"/>
      <name val="Lucida Bright"/>
      <family val="2"/>
      <scheme val="minor"/>
    </font>
    <font>
      <sz val="12"/>
      <color theme="8" tint="-0.249977111117893"/>
      <name val="Lucida Bright"/>
      <family val="1"/>
      <scheme val="minor"/>
    </font>
    <font>
      <sz val="11"/>
      <color theme="1" tint="0.14999847407452621"/>
      <name val="Lucida Bright"/>
      <family val="1"/>
      <scheme val="minor"/>
    </font>
    <font>
      <sz val="12"/>
      <color theme="1" tint="0.14999847407452621"/>
      <name val="Lucida Bright"/>
      <family val="1"/>
      <scheme val="minor"/>
    </font>
    <font>
      <sz val="10"/>
      <color theme="1" tint="0.14999847407452621"/>
      <name val="Lucida Bright"/>
      <family val="1"/>
      <scheme val="minor"/>
    </font>
    <font>
      <sz val="9"/>
      <color theme="1" tint="0.14999847407452621"/>
      <name val="Lucida Bright"/>
      <family val="1"/>
      <scheme val="minor"/>
    </font>
    <font>
      <sz val="11"/>
      <color theme="1" tint="0.14999847407452621"/>
      <name val="Lucida Bright"/>
      <family val="2"/>
      <scheme val="minor"/>
    </font>
    <font>
      <sz val="11"/>
      <color rgb="FF006100"/>
      <name val="Lucida Bright"/>
      <family val="2"/>
      <scheme val="minor"/>
    </font>
    <font>
      <sz val="11"/>
      <color rgb="FF9C0006"/>
      <name val="Lucida Bright"/>
      <family val="2"/>
      <scheme val="minor"/>
    </font>
    <font>
      <sz val="11"/>
      <color rgb="FF9C5700"/>
      <name val="Lucida Bright"/>
      <family val="2"/>
      <scheme val="minor"/>
    </font>
    <font>
      <sz val="11"/>
      <color rgb="FF3F3F76"/>
      <name val="Lucida Bright"/>
      <family val="2"/>
      <scheme val="minor"/>
    </font>
    <font>
      <b/>
      <sz val="11"/>
      <color rgb="FF3F3F3F"/>
      <name val="Lucida Bright"/>
      <family val="2"/>
      <scheme val="minor"/>
    </font>
    <font>
      <b/>
      <sz val="11"/>
      <color rgb="FFFA7D00"/>
      <name val="Lucida Bright"/>
      <family val="2"/>
      <scheme val="minor"/>
    </font>
    <font>
      <sz val="11"/>
      <color rgb="FFFA7D00"/>
      <name val="Lucida Bright"/>
      <family val="2"/>
      <scheme val="minor"/>
    </font>
    <font>
      <sz val="11"/>
      <color rgb="FFFF0000"/>
      <name val="Lucida Bright"/>
      <family val="2"/>
      <scheme val="minor"/>
    </font>
    <font>
      <i/>
      <sz val="11"/>
      <color rgb="FF7F7F7F"/>
      <name val="Lucida Bright"/>
      <family val="2"/>
      <scheme val="minor"/>
    </font>
    <font>
      <b/>
      <sz val="11"/>
      <color theme="1"/>
      <name val="Lucida Bright"/>
      <family val="2"/>
      <scheme val="minor"/>
    </font>
    <font>
      <sz val="11"/>
      <color theme="0"/>
      <name val="Lucida Bright"/>
      <family val="2"/>
      <scheme val="minor"/>
    </font>
    <font>
      <sz val="35"/>
      <color theme="4" tint="-0.249977111117893"/>
      <name val="Cambria"/>
      <family val="1"/>
      <scheme val="major"/>
    </font>
    <font>
      <sz val="35"/>
      <color theme="9" tint="-0.249977111117893"/>
      <name val="Cambria"/>
      <family val="1"/>
      <scheme val="major"/>
    </font>
    <font>
      <sz val="35"/>
      <color theme="7" tint="-0.249977111117893"/>
      <name val="Cambria"/>
      <family val="1"/>
      <scheme val="major"/>
    </font>
    <font>
      <b/>
      <sz val="11"/>
      <color theme="1" tint="0.14999847407452621"/>
      <name val="Lucida Bright"/>
      <family val="1"/>
      <scheme val="minor"/>
    </font>
    <font>
      <sz val="35"/>
      <color rgb="FFC00000"/>
      <name val="Cambria"/>
      <family val="1"/>
      <scheme val="major"/>
    </font>
    <font>
      <sz val="11"/>
      <color theme="0"/>
      <name val="Lucida Bright"/>
      <family val="1"/>
      <scheme val="minor"/>
    </font>
    <font>
      <u/>
      <sz val="10"/>
      <color theme="10"/>
      <name val="Arial"/>
      <family val="2"/>
    </font>
    <font>
      <sz val="10"/>
      <name val="Arial"/>
      <family val="2"/>
    </font>
    <font>
      <sz val="9"/>
      <name val="Arial Narrow"/>
      <family val="2"/>
    </font>
    <font>
      <sz val="11"/>
      <color theme="1"/>
      <name val="Calibri"/>
      <family val="2"/>
    </font>
    <font>
      <sz val="12"/>
      <color rgb="FF000000"/>
      <name val="Calibri"/>
      <family val="2"/>
    </font>
    <font>
      <b/>
      <sz val="11"/>
      <color theme="1"/>
      <name val="Calibri"/>
      <family val="2"/>
    </font>
    <font>
      <sz val="35"/>
      <color rgb="FF0070C0"/>
      <name val="Cambria"/>
      <family val="1"/>
      <scheme val="major"/>
    </font>
    <font>
      <sz val="35"/>
      <color rgb="FF00B050"/>
      <name val="Cambria"/>
      <family val="1"/>
      <scheme val="major"/>
    </font>
    <font>
      <sz val="12"/>
      <color rgb="FF00B050"/>
      <name val="Lucida Bright"/>
      <family val="1"/>
      <scheme val="minor"/>
    </font>
    <font>
      <sz val="35"/>
      <color rgb="FFFF6600"/>
      <name val="Cambria"/>
      <family val="1"/>
      <scheme val="major"/>
    </font>
    <font>
      <sz val="12"/>
      <color rgb="FFFF6600"/>
      <name val="Lucida Bright"/>
      <family val="1"/>
      <scheme val="minor"/>
    </font>
    <font>
      <sz val="35"/>
      <color rgb="FFFE0000"/>
      <name val="Cambria"/>
      <family val="1"/>
      <scheme val="major"/>
    </font>
    <font>
      <sz val="12"/>
      <color rgb="FFFE0000"/>
      <name val="Lucida Bright"/>
      <family val="1"/>
      <scheme val="minor"/>
    </font>
    <font>
      <i/>
      <sz val="11"/>
      <color theme="1"/>
      <name val="Calibri"/>
      <family val="2"/>
    </font>
    <font>
      <sz val="12"/>
      <color theme="0" tint="-4.9989318521683403E-2"/>
      <name val="Lucida Bright"/>
      <family val="1"/>
      <scheme val="minor"/>
    </font>
  </fonts>
  <fills count="39">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medium">
        <color theme="8" tint="-0.24994659260841701"/>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bottom style="medium">
        <color theme="9" tint="-0.24994659260841701"/>
      </bottom>
      <diagonal/>
    </border>
    <border>
      <left/>
      <right/>
      <top/>
      <bottom style="medium">
        <color theme="7" tint="-0.24994659260841701"/>
      </bottom>
      <diagonal/>
    </border>
    <border>
      <left/>
      <right/>
      <top/>
      <bottom style="medium">
        <color theme="5"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ashDot">
        <color theme="2" tint="-0.249977111117893"/>
      </right>
      <top/>
      <bottom/>
      <diagonal/>
    </border>
    <border>
      <left style="dashDot">
        <color theme="2" tint="-0.249977111117893"/>
      </left>
      <right style="dashDot">
        <color theme="2" tint="-0.249977111117893"/>
      </right>
      <top/>
      <bottom/>
      <diagonal/>
    </border>
    <border>
      <left style="dashDot">
        <color theme="2" tint="-0.249977111117893"/>
      </left>
      <right style="dashDot">
        <color theme="2" tint="-0.249977111117893"/>
      </right>
      <top/>
      <bottom style="dashDot">
        <color theme="2" tint="-0.249977111117893"/>
      </bottom>
      <diagonal/>
    </border>
  </borders>
  <cellStyleXfs count="55">
    <xf numFmtId="0" fontId="0" fillId="0" borderId="0">
      <alignment vertical="top"/>
    </xf>
    <xf numFmtId="0" fontId="10" fillId="2" borderId="0" applyNumberFormat="0" applyBorder="0" applyAlignment="0" applyProtection="0"/>
    <xf numFmtId="0" fontId="9" fillId="0" borderId="3" applyNumberFormat="0" applyFill="0" applyProtection="0">
      <alignment horizontal="left" vertical="center" indent="1"/>
    </xf>
    <xf numFmtId="0" fontId="4" fillId="3" borderId="1" applyNumberFormat="0" applyAlignment="0" applyProtection="0"/>
    <xf numFmtId="0" fontId="5" fillId="4" borderId="2" applyNumberFormat="0" applyProtection="0">
      <alignment vertical="center"/>
    </xf>
    <xf numFmtId="0" fontId="6" fillId="0" borderId="0" applyFill="0" applyBorder="0" applyProtection="0">
      <alignment vertical="center"/>
    </xf>
    <xf numFmtId="167"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2" fillId="5" borderId="0" applyBorder="0" applyProtection="0">
      <alignment horizontal="left" vertical="top" wrapText="1" indent="1"/>
    </xf>
    <xf numFmtId="168" fontId="8" fillId="0" borderId="0">
      <alignment horizontal="left" indent="1"/>
    </xf>
    <xf numFmtId="0" fontId="11" fillId="5" borderId="0" applyNumberFormat="0" applyFont="0" applyBorder="0" applyAlignment="0">
      <alignment horizontal="left" vertical="center" indent="1"/>
    </xf>
    <xf numFmtId="0" fontId="7" fillId="0" borderId="0">
      <alignment horizontal="left" indent="1"/>
    </xf>
    <xf numFmtId="0" fontId="9" fillId="0" borderId="0" applyFill="0" applyProtection="0"/>
    <xf numFmtId="0" fontId="13" fillId="0" borderId="0" applyFill="0" applyProtection="0"/>
    <xf numFmtId="0" fontId="20"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3" fillId="13" borderId="12" applyNumberFormat="0" applyAlignment="0" applyProtection="0"/>
    <xf numFmtId="0" fontId="24" fillId="14" borderId="13" applyNumberFormat="0" applyAlignment="0" applyProtection="0"/>
    <xf numFmtId="0" fontId="25" fillId="14" borderId="12" applyNumberFormat="0" applyAlignment="0" applyProtection="0"/>
    <xf numFmtId="0" fontId="26" fillId="0" borderId="14" applyNumberFormat="0" applyFill="0" applyAlignment="0" applyProtection="0"/>
    <xf numFmtId="0" fontId="4" fillId="15" borderId="15" applyNumberFormat="0" applyAlignment="0" applyProtection="0"/>
    <xf numFmtId="0" fontId="27" fillId="0" borderId="0" applyNumberFormat="0" applyFill="0" applyBorder="0" applyAlignment="0" applyProtection="0"/>
    <xf numFmtId="0" fontId="13" fillId="16" borderId="16" applyNumberFormat="0" applyFont="0" applyAlignment="0" applyProtection="0"/>
    <xf numFmtId="0" fontId="28" fillId="0" borderId="0" applyNumberFormat="0" applyFill="0" applyBorder="0" applyAlignment="0" applyProtection="0"/>
    <xf numFmtId="0" fontId="29" fillId="0" borderId="17"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3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0"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 fillId="0" borderId="0"/>
    <xf numFmtId="0" fontId="37" fillId="0" borderId="0" applyNumberFormat="0" applyFill="0" applyBorder="0" applyAlignment="0" applyProtection="0"/>
    <xf numFmtId="0" fontId="38" fillId="0" borderId="0"/>
    <xf numFmtId="0" fontId="1" fillId="0" borderId="0"/>
    <xf numFmtId="49" fontId="39" fillId="0" borderId="0" applyFill="0" applyBorder="0" applyProtection="0">
      <alignment horizontal="left" vertical="top" wrapText="1"/>
    </xf>
  </cellStyleXfs>
  <cellXfs count="74">
    <xf numFmtId="0" fontId="0" fillId="0" borderId="0" xfId="0">
      <alignment vertical="top"/>
    </xf>
    <xf numFmtId="0" fontId="15" fillId="0" borderId="0" xfId="0" applyFont="1">
      <alignment vertical="top"/>
    </xf>
    <xf numFmtId="0" fontId="17" fillId="0" borderId="0" xfId="0" applyFont="1">
      <alignment vertical="top"/>
    </xf>
    <xf numFmtId="0" fontId="18" fillId="0" borderId="0" xfId="0" applyFont="1" applyAlignment="1">
      <alignment horizontal="left" vertical="top" wrapText="1" indent="1"/>
    </xf>
    <xf numFmtId="0" fontId="16" fillId="0" borderId="0" xfId="0" applyFont="1" applyAlignment="1">
      <alignment horizontal="left" vertical="center" indent="1"/>
    </xf>
    <xf numFmtId="0" fontId="17" fillId="6" borderId="7" xfId="14" applyFont="1" applyFill="1" applyBorder="1" applyAlignment="1">
      <alignment horizontal="center" vertical="center"/>
    </xf>
    <xf numFmtId="0" fontId="17" fillId="6" borderId="8" xfId="14" applyFont="1" applyFill="1" applyBorder="1" applyAlignment="1">
      <alignment horizontal="center" vertical="center"/>
    </xf>
    <xf numFmtId="0" fontId="17" fillId="0" borderId="5" xfId="16" applyFont="1" applyFill="1" applyBorder="1" applyAlignment="1">
      <alignment horizontal="center" vertical="center"/>
    </xf>
    <xf numFmtId="0" fontId="17" fillId="0" borderId="6" xfId="16" applyFont="1" applyFill="1" applyBorder="1" applyAlignment="1">
      <alignment horizontal="center" vertical="center"/>
    </xf>
    <xf numFmtId="0" fontId="19" fillId="0" borderId="0" xfId="0" applyFont="1">
      <alignment vertical="top"/>
    </xf>
    <xf numFmtId="0" fontId="14" fillId="0" borderId="4" xfId="15" applyFont="1" applyFill="1" applyBorder="1" applyAlignment="1">
      <alignment horizontal="center" vertical="top"/>
    </xf>
    <xf numFmtId="0" fontId="36" fillId="0" borderId="0" xfId="0" applyFont="1">
      <alignment vertical="top"/>
    </xf>
    <xf numFmtId="0" fontId="36" fillId="0" borderId="0" xfId="0" applyFont="1" applyAlignment="1">
      <alignment horizontal="left" vertical="top"/>
    </xf>
    <xf numFmtId="0" fontId="18" fillId="38" borderId="0" xfId="11" applyFont="1" applyFill="1" applyBorder="1" applyAlignment="1">
      <alignment horizontal="center" vertical="top" wrapText="1"/>
    </xf>
    <xf numFmtId="0" fontId="18" fillId="8" borderId="0" xfId="11" applyFont="1" applyFill="1" applyBorder="1" applyAlignment="1">
      <alignment horizontal="center" vertical="top" wrapText="1"/>
    </xf>
    <xf numFmtId="0" fontId="18" fillId="9" borderId="0" xfId="11" applyFont="1" applyFill="1" applyBorder="1" applyAlignment="1">
      <alignment horizontal="center" vertical="top" wrapText="1"/>
    </xf>
    <xf numFmtId="0" fontId="18" fillId="7" borderId="0" xfId="11" applyFont="1" applyFill="1" applyBorder="1" applyAlignment="1">
      <alignment horizontal="center" vertical="top" wrapText="1"/>
    </xf>
    <xf numFmtId="0" fontId="34" fillId="38" borderId="0" xfId="11" applyFont="1" applyFill="1" applyBorder="1" applyAlignment="1">
      <alignment horizontal="left" vertical="center" wrapText="1"/>
    </xf>
    <xf numFmtId="0" fontId="34" fillId="8" borderId="0" xfId="11" applyFont="1" applyFill="1" applyBorder="1" applyAlignment="1">
      <alignment horizontal="left" vertical="center" wrapText="1"/>
    </xf>
    <xf numFmtId="0" fontId="34" fillId="9" borderId="0" xfId="11" applyFont="1" applyFill="1" applyBorder="1" applyAlignment="1">
      <alignment horizontal="left" vertical="center" wrapText="1"/>
    </xf>
    <xf numFmtId="0" fontId="34" fillId="7" borderId="0" xfId="11" applyFont="1" applyFill="1" applyBorder="1" applyAlignment="1">
      <alignment horizontal="left" vertical="center" wrapText="1"/>
    </xf>
    <xf numFmtId="0" fontId="40" fillId="38" borderId="0" xfId="50" applyFont="1" applyFill="1" applyAlignment="1">
      <alignment horizontal="center" vertical="center"/>
    </xf>
    <xf numFmtId="0" fontId="40" fillId="38" borderId="0" xfId="50" applyFont="1" applyFill="1"/>
    <xf numFmtId="0" fontId="40" fillId="0" borderId="0" xfId="50" applyFont="1" applyFill="1"/>
    <xf numFmtId="0" fontId="40" fillId="0" borderId="0" xfId="50" applyFont="1" applyAlignment="1">
      <alignment horizontal="center" vertical="center"/>
    </xf>
    <xf numFmtId="0" fontId="41" fillId="0" borderId="0" xfId="50" applyFont="1" applyAlignment="1">
      <alignment vertical="center" wrapText="1"/>
    </xf>
    <xf numFmtId="0" fontId="40" fillId="0" borderId="0" xfId="50" applyFont="1"/>
    <xf numFmtId="0" fontId="42" fillId="0" borderId="0" xfId="50" applyFont="1"/>
    <xf numFmtId="0" fontId="40" fillId="0" borderId="0" xfId="50" applyFont="1" applyAlignment="1">
      <alignment horizontal="left" wrapText="1"/>
    </xf>
    <xf numFmtId="0" fontId="40" fillId="0" borderId="0" xfId="50" applyFont="1" applyAlignment="1">
      <alignment horizontal="center" vertical="top"/>
    </xf>
    <xf numFmtId="0" fontId="40" fillId="0" borderId="0" xfId="50" applyFont="1" applyAlignment="1">
      <alignment wrapText="1"/>
    </xf>
    <xf numFmtId="0" fontId="42" fillId="38" borderId="0" xfId="50" applyFont="1" applyFill="1" applyAlignment="1">
      <alignment horizontal="left" vertical="center"/>
    </xf>
    <xf numFmtId="0" fontId="31" fillId="0" borderId="0" xfId="5" applyFont="1" applyFill="1" applyBorder="1" applyAlignment="1">
      <alignment horizontal="center" vertical="center"/>
    </xf>
    <xf numFmtId="0" fontId="35" fillId="0" borderId="0" xfId="5" applyFont="1" applyFill="1" applyBorder="1" applyAlignment="1">
      <alignment horizontal="center" vertical="center"/>
    </xf>
    <xf numFmtId="0" fontId="33" fillId="0" borderId="0" xfId="5" applyFont="1" applyFill="1" applyBorder="1" applyAlignment="1">
      <alignment horizontal="center" vertical="center"/>
    </xf>
    <xf numFmtId="0" fontId="32" fillId="0" borderId="0" xfId="5" applyFont="1" applyFill="1" applyBorder="1" applyAlignment="1">
      <alignment horizontal="center" vertical="center"/>
    </xf>
    <xf numFmtId="0" fontId="31" fillId="0" borderId="0" xfId="5" applyFont="1" applyFill="1" applyBorder="1" applyAlignment="1">
      <alignment horizontal="center" vertical="center"/>
    </xf>
    <xf numFmtId="0" fontId="15" fillId="0" borderId="0" xfId="0" applyFont="1" applyAlignment="1">
      <alignment vertical="center"/>
    </xf>
    <xf numFmtId="0" fontId="14" fillId="0" borderId="4" xfId="2" applyFont="1" applyFill="1" applyBorder="1" applyAlignment="1">
      <alignment horizontal="center" vertical="center"/>
    </xf>
    <xf numFmtId="0" fontId="18" fillId="0" borderId="18" xfId="0" applyFont="1" applyBorder="1" applyAlignment="1">
      <alignment horizontal="left" vertical="top" wrapText="1" indent="1"/>
    </xf>
    <xf numFmtId="0" fontId="16" fillId="0" borderId="18" xfId="0" applyFont="1" applyBorder="1" applyAlignment="1">
      <alignment horizontal="left" vertical="center" indent="1"/>
    </xf>
    <xf numFmtId="0" fontId="43" fillId="0" borderId="0" xfId="5" applyFont="1" applyFill="1" applyBorder="1" applyAlignment="1">
      <alignment horizontal="center" vertical="center"/>
    </xf>
    <xf numFmtId="0" fontId="44" fillId="0" borderId="0" xfId="5" applyFont="1" applyFill="1" applyBorder="1" applyAlignment="1">
      <alignment horizontal="center" vertical="center"/>
    </xf>
    <xf numFmtId="0" fontId="45" fillId="0" borderId="9" xfId="2" applyFont="1" applyFill="1" applyBorder="1" applyAlignment="1">
      <alignment horizontal="center" vertical="center"/>
    </xf>
    <xf numFmtId="0" fontId="46" fillId="0" borderId="0" xfId="5" applyFont="1" applyFill="1" applyBorder="1" applyAlignment="1">
      <alignment horizontal="center" vertical="center"/>
    </xf>
    <xf numFmtId="0" fontId="47" fillId="0" borderId="10" xfId="2" applyFont="1" applyFill="1" applyBorder="1" applyAlignment="1">
      <alignment horizontal="center" vertical="center"/>
    </xf>
    <xf numFmtId="0" fontId="48" fillId="0" borderId="0" xfId="5" applyFont="1" applyFill="1" applyBorder="1" applyAlignment="1">
      <alignment horizontal="center" vertical="center"/>
    </xf>
    <xf numFmtId="0" fontId="49" fillId="0" borderId="11" xfId="2" applyFont="1" applyFill="1" applyBorder="1" applyAlignment="1">
      <alignment horizontal="center" vertical="center"/>
    </xf>
    <xf numFmtId="0" fontId="45" fillId="0" borderId="4" xfId="2" applyFont="1" applyFill="1" applyBorder="1" applyAlignment="1">
      <alignment horizontal="center" vertical="center"/>
    </xf>
    <xf numFmtId="168" fontId="16" fillId="0" borderId="20" xfId="12" applyNumberFormat="1" applyFont="1" applyBorder="1" applyAlignment="1">
      <alignment horizontal="left" vertical="center" indent="1"/>
    </xf>
    <xf numFmtId="168" fontId="16" fillId="0" borderId="20" xfId="12" applyNumberFormat="1" applyFont="1" applyBorder="1" applyAlignment="1">
      <alignment horizontal="center" vertical="center"/>
    </xf>
    <xf numFmtId="168" fontId="16" fillId="38" borderId="20" xfId="13" applyNumberFormat="1" applyFont="1" applyFill="1" applyBorder="1" applyAlignment="1">
      <alignment horizontal="left" vertical="center" wrapText="1" indent="1"/>
    </xf>
    <xf numFmtId="168" fontId="16" fillId="38" borderId="20" xfId="13" applyNumberFormat="1" applyFont="1" applyFill="1" applyBorder="1" applyAlignment="1">
      <alignment horizontal="center" vertical="center" wrapText="1"/>
    </xf>
    <xf numFmtId="168" fontId="16" fillId="7" borderId="20" xfId="13" applyNumberFormat="1" applyFont="1" applyFill="1" applyBorder="1" applyAlignment="1">
      <alignment horizontal="left" vertical="center" wrapText="1" indent="1"/>
    </xf>
    <xf numFmtId="168" fontId="16" fillId="7" borderId="20" xfId="13" applyNumberFormat="1" applyFont="1" applyFill="1" applyBorder="1" applyAlignment="1">
      <alignment horizontal="center" vertical="center" wrapText="1"/>
    </xf>
    <xf numFmtId="168" fontId="16" fillId="8" borderId="20" xfId="13" applyNumberFormat="1" applyFont="1" applyFill="1" applyBorder="1" applyAlignment="1">
      <alignment horizontal="left" vertical="center" wrapText="1" indent="1"/>
    </xf>
    <xf numFmtId="168" fontId="16" fillId="8" borderId="20" xfId="13" applyNumberFormat="1" applyFont="1" applyFill="1" applyBorder="1" applyAlignment="1">
      <alignment horizontal="center" vertical="center" wrapText="1"/>
    </xf>
    <xf numFmtId="168" fontId="16" fillId="9" borderId="20" xfId="13" applyNumberFormat="1" applyFont="1" applyFill="1" applyBorder="1" applyAlignment="1">
      <alignment horizontal="left" vertical="center" wrapText="1" indent="1"/>
    </xf>
    <xf numFmtId="168" fontId="16" fillId="9" borderId="20" xfId="13" applyNumberFormat="1"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18" xfId="0" applyFont="1" applyBorder="1" applyAlignment="1">
      <alignment horizontal="left" vertical="center" wrapText="1"/>
    </xf>
    <xf numFmtId="0" fontId="18" fillId="38" borderId="19" xfId="13" applyFont="1" applyFill="1" applyBorder="1" applyAlignment="1">
      <alignment horizontal="left" vertical="center" wrapText="1"/>
    </xf>
    <xf numFmtId="0" fontId="18" fillId="38" borderId="19" xfId="13" applyFont="1" applyFill="1" applyBorder="1" applyAlignment="1">
      <alignment horizontal="center" vertical="center" wrapText="1"/>
    </xf>
    <xf numFmtId="0" fontId="18" fillId="38" borderId="18" xfId="13" applyFont="1" applyFill="1" applyBorder="1" applyAlignment="1">
      <alignment horizontal="left" vertical="center" wrapText="1"/>
    </xf>
    <xf numFmtId="0" fontId="18" fillId="7" borderId="19" xfId="13" applyFont="1" applyFill="1" applyBorder="1" applyAlignment="1">
      <alignment horizontal="left" vertical="center" wrapText="1"/>
    </xf>
    <xf numFmtId="0" fontId="18" fillId="7" borderId="19" xfId="13" applyFont="1" applyFill="1" applyBorder="1" applyAlignment="1">
      <alignment horizontal="center" vertical="center" wrapText="1"/>
    </xf>
    <xf numFmtId="0" fontId="18" fillId="7" borderId="18" xfId="13" applyFont="1" applyFill="1" applyBorder="1" applyAlignment="1">
      <alignment horizontal="left" vertical="center" wrapText="1"/>
    </xf>
    <xf numFmtId="0" fontId="18" fillId="8" borderId="19" xfId="13" applyFont="1" applyFill="1" applyBorder="1" applyAlignment="1">
      <alignment horizontal="left" vertical="center" wrapText="1"/>
    </xf>
    <xf numFmtId="0" fontId="18" fillId="8" borderId="19" xfId="13" applyFont="1" applyFill="1" applyBorder="1" applyAlignment="1">
      <alignment horizontal="center" vertical="center" wrapText="1"/>
    </xf>
    <xf numFmtId="0" fontId="18" fillId="8" borderId="18" xfId="13" applyFont="1" applyFill="1" applyBorder="1" applyAlignment="1">
      <alignment horizontal="left" vertical="center" wrapText="1"/>
    </xf>
    <xf numFmtId="0" fontId="18" fillId="9" borderId="19" xfId="13" applyFont="1" applyFill="1" applyBorder="1" applyAlignment="1">
      <alignment horizontal="left" vertical="center" wrapText="1"/>
    </xf>
    <xf numFmtId="0" fontId="18" fillId="9" borderId="19" xfId="13" applyFont="1" applyFill="1" applyBorder="1" applyAlignment="1">
      <alignment horizontal="center" vertical="center" wrapText="1"/>
    </xf>
    <xf numFmtId="0" fontId="18" fillId="9" borderId="18" xfId="13" applyFont="1" applyFill="1" applyBorder="1" applyAlignment="1">
      <alignment horizontal="left" vertical="center" wrapText="1"/>
    </xf>
    <xf numFmtId="168" fontId="51" fillId="0" borderId="20" xfId="12" applyNumberFormat="1" applyFont="1" applyBorder="1" applyAlignment="1">
      <alignment horizontal="left" vertical="center" indent="1"/>
    </xf>
  </cellXfs>
  <cellStyles count="55">
    <cellStyle name="20% - Énfasis1" xfId="29" builtinId="30" customBuiltin="1"/>
    <cellStyle name="20% - Énfasis2" xfId="32" builtinId="34" customBuiltin="1"/>
    <cellStyle name="20% - Énfasis3" xfId="36" builtinId="38" customBuiltin="1"/>
    <cellStyle name="20% - Énfasis4" xfId="40" builtinId="42" customBuiltin="1"/>
    <cellStyle name="20% - Énfasis5" xfId="43" builtinId="46" customBuiltin="1"/>
    <cellStyle name="20% - Énfasis6" xfId="47" builtinId="50" customBuiltin="1"/>
    <cellStyle name="40% - Énfasis1" xfId="1" builtinId="31" customBuiltin="1"/>
    <cellStyle name="40% - Énfasis2" xfId="33" builtinId="35" customBuiltin="1"/>
    <cellStyle name="40% - Énfasis3" xfId="37" builtinId="39" customBuiltin="1"/>
    <cellStyle name="40% - Énfasis4" xfId="41" builtinId="43" customBuiltin="1"/>
    <cellStyle name="40% - Énfasis5" xfId="44" builtinId="47" customBuiltin="1"/>
    <cellStyle name="40% - Énfasis6" xfId="48" builtinId="51" customBuiltin="1"/>
    <cellStyle name="60% - Énfasis1" xfId="30" builtinId="32" customBuiltin="1"/>
    <cellStyle name="60% - Énfasis2" xfId="34" builtinId="36" customBuiltin="1"/>
    <cellStyle name="60% - Énfasis3" xfId="38" builtinId="40" customBuiltin="1"/>
    <cellStyle name="60% - Énfasis4" xfId="42" builtinId="44" customBuiltin="1"/>
    <cellStyle name="60% - Énfasis5" xfId="45" builtinId="48" customBuiltin="1"/>
    <cellStyle name="60% - Énfasis6" xfId="49" builtinId="52" customBuiltin="1"/>
    <cellStyle name="Buena" xfId="17" builtinId="26" customBuiltin="1"/>
    <cellStyle name="Cálculo" xfId="22" builtinId="22" customBuiltin="1"/>
    <cellStyle name="Celda de comprobación" xfId="24" builtinId="23" customBuiltin="1"/>
    <cellStyle name="Celda vinculada" xfId="23" builtinId="24" customBuiltin="1"/>
    <cellStyle name="Con bandas" xfId="13"/>
    <cellStyle name="Día" xfId="12"/>
    <cellStyle name="Encabezado 4" xfId="11" builtinId="19" customBuiltin="1"/>
    <cellStyle name="Énfasis1" xfId="3" builtinId="29" customBuiltin="1"/>
    <cellStyle name="Énfasis2" xfId="31" builtinId="33" customBuiltin="1"/>
    <cellStyle name="Énfasis3" xfId="35" builtinId="37" customBuiltin="1"/>
    <cellStyle name="Énfasis4" xfId="39" builtinId="41" customBuiltin="1"/>
    <cellStyle name="Énfasis5" xfId="4" builtinId="45" customBuiltin="1"/>
    <cellStyle name="Énfasis6" xfId="46" builtinId="49" customBuiltin="1"/>
    <cellStyle name="Entrada" xfId="20" builtinId="20" customBuiltin="1"/>
    <cellStyle name="Entrada de configuración" xfId="14"/>
    <cellStyle name="Hipervínculo 2" xfId="51"/>
    <cellStyle name="Incorrecto" xfId="18" builtinId="27" customBuiltin="1"/>
    <cellStyle name="Millares" xfId="6" builtinId="3" customBuiltin="1"/>
    <cellStyle name="Millares [0]" xfId="7" builtinId="6" customBuiltin="1"/>
    <cellStyle name="Moneda" xfId="8" builtinId="4" customBuiltin="1"/>
    <cellStyle name="Moneda [0]" xfId="9" builtinId="7" customBuiltin="1"/>
    <cellStyle name="Neutral" xfId="19" builtinId="28" customBuiltin="1"/>
    <cellStyle name="Normal" xfId="0" builtinId="0" customBuiltin="1"/>
    <cellStyle name="Normal 2" xfId="52"/>
    <cellStyle name="Normal 3" xfId="53"/>
    <cellStyle name="Normal 4" xfId="50"/>
    <cellStyle name="Notas" xfId="26" builtinId="10" customBuiltin="1"/>
    <cellStyle name="Porcentual" xfId="10" builtinId="5" customBuiltin="1"/>
    <cellStyle name="Salida" xfId="21" builtinId="21" customBuiltin="1"/>
    <cellStyle name="Texto de advertencia" xfId="25" builtinId="11" customBuiltin="1"/>
    <cellStyle name="Texto explicativo" xfId="27" builtinId="53" customBuiltin="1"/>
    <cellStyle name="Título" xfId="5" builtinId="15" customBuiltin="1"/>
    <cellStyle name="Título 1" xfId="2" builtinId="16" customBuiltin="1"/>
    <cellStyle name="Título 2" xfId="15" builtinId="17" customBuiltin="1"/>
    <cellStyle name="Título 3" xfId="16" builtinId="18" customBuiltin="1"/>
    <cellStyle name="Total" xfId="28" builtinId="25" customBuiltin="1"/>
    <cellStyle name="WinCalendar_BlankDates_45" xfId="54"/>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FE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20Calendario%20anu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ises/Documents/HDD/Professional/_Companies/_ExcelTotal/Productos/LeadMagnets/Calendario/Calendario%20Template%20Chandoo%20-%20lunes%20a%20doming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NY/Downloads/calendario-2022-exc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yuda"/>
      <sheetName val="Año 2022"/>
      <sheetName val="Año 2023"/>
    </sheetNames>
    <sheetDataSet>
      <sheetData sheetId="0" refreshError="1"/>
      <sheetData sheetId="1">
        <row r="1">
          <cell r="B1">
            <v>44562</v>
          </cell>
        </row>
        <row r="5">
          <cell r="G5">
            <v>44562</v>
          </cell>
          <cell r="H5">
            <v>44563</v>
          </cell>
          <cell r="K5">
            <v>44593</v>
          </cell>
          <cell r="L5">
            <v>44594</v>
          </cell>
          <cell r="M5">
            <v>44595</v>
          </cell>
          <cell r="N5">
            <v>44596</v>
          </cell>
          <cell r="O5">
            <v>44597</v>
          </cell>
          <cell r="P5">
            <v>44598</v>
          </cell>
          <cell r="S5">
            <v>44621</v>
          </cell>
          <cell r="T5">
            <v>44622</v>
          </cell>
          <cell r="U5">
            <v>44623</v>
          </cell>
          <cell r="V5">
            <v>44624</v>
          </cell>
          <cell r="W5">
            <v>44625</v>
          </cell>
          <cell r="X5">
            <v>44626</v>
          </cell>
        </row>
        <row r="6">
          <cell r="B6">
            <v>44564</v>
          </cell>
          <cell r="C6">
            <v>44565</v>
          </cell>
          <cell r="D6">
            <v>44566</v>
          </cell>
          <cell r="E6">
            <v>44567</v>
          </cell>
          <cell r="F6">
            <v>44568</v>
          </cell>
          <cell r="G6">
            <v>44569</v>
          </cell>
          <cell r="H6">
            <v>44570</v>
          </cell>
          <cell r="J6">
            <v>44599</v>
          </cell>
          <cell r="K6">
            <v>44600</v>
          </cell>
          <cell r="L6">
            <v>44601</v>
          </cell>
          <cell r="M6">
            <v>44602</v>
          </cell>
          <cell r="N6">
            <v>44603</v>
          </cell>
          <cell r="O6">
            <v>44604</v>
          </cell>
          <cell r="P6">
            <v>44605</v>
          </cell>
          <cell r="R6">
            <v>44627</v>
          </cell>
          <cell r="S6">
            <v>44628</v>
          </cell>
          <cell r="T6">
            <v>44629</v>
          </cell>
          <cell r="U6">
            <v>44630</v>
          </cell>
          <cell r="V6">
            <v>44631</v>
          </cell>
          <cell r="W6">
            <v>44632</v>
          </cell>
          <cell r="X6">
            <v>44633</v>
          </cell>
        </row>
        <row r="7">
          <cell r="B7">
            <v>44571</v>
          </cell>
          <cell r="C7">
            <v>44572</v>
          </cell>
          <cell r="D7">
            <v>44573</v>
          </cell>
          <cell r="E7">
            <v>44574</v>
          </cell>
          <cell r="F7">
            <v>44575</v>
          </cell>
          <cell r="G7">
            <v>44576</v>
          </cell>
          <cell r="H7">
            <v>44577</v>
          </cell>
          <cell r="J7">
            <v>44606</v>
          </cell>
          <cell r="K7">
            <v>44607</v>
          </cell>
          <cell r="L7">
            <v>44608</v>
          </cell>
          <cell r="M7">
            <v>44609</v>
          </cell>
          <cell r="N7">
            <v>44610</v>
          </cell>
          <cell r="O7">
            <v>44611</v>
          </cell>
          <cell r="P7">
            <v>44612</v>
          </cell>
          <cell r="R7">
            <v>44634</v>
          </cell>
          <cell r="S7">
            <v>44635</v>
          </cell>
          <cell r="T7">
            <v>44636</v>
          </cell>
          <cell r="U7">
            <v>44637</v>
          </cell>
          <cell r="V7">
            <v>44638</v>
          </cell>
          <cell r="W7">
            <v>44639</v>
          </cell>
          <cell r="X7">
            <v>44640</v>
          </cell>
        </row>
        <row r="8">
          <cell r="B8">
            <v>44578</v>
          </cell>
          <cell r="C8">
            <v>44579</v>
          </cell>
          <cell r="D8">
            <v>44580</v>
          </cell>
          <cell r="E8">
            <v>44581</v>
          </cell>
          <cell r="F8">
            <v>44582</v>
          </cell>
          <cell r="G8">
            <v>44583</v>
          </cell>
          <cell r="H8">
            <v>44584</v>
          </cell>
          <cell r="J8">
            <v>44613</v>
          </cell>
          <cell r="K8">
            <v>44614</v>
          </cell>
          <cell r="L8">
            <v>44615</v>
          </cell>
          <cell r="M8">
            <v>44616</v>
          </cell>
          <cell r="N8">
            <v>44617</v>
          </cell>
          <cell r="O8">
            <v>44618</v>
          </cell>
          <cell r="P8">
            <v>44619</v>
          </cell>
          <cell r="R8">
            <v>44641</v>
          </cell>
          <cell r="S8">
            <v>44642</v>
          </cell>
          <cell r="T8">
            <v>44643</v>
          </cell>
          <cell r="U8">
            <v>44644</v>
          </cell>
          <cell r="V8">
            <v>44645</v>
          </cell>
          <cell r="W8">
            <v>44646</v>
          </cell>
          <cell r="X8">
            <v>44647</v>
          </cell>
        </row>
        <row r="9">
          <cell r="B9">
            <v>44585</v>
          </cell>
          <cell r="C9">
            <v>44586</v>
          </cell>
          <cell r="D9">
            <v>44587</v>
          </cell>
          <cell r="E9">
            <v>44588</v>
          </cell>
          <cell r="F9">
            <v>44589</v>
          </cell>
          <cell r="G9">
            <v>44590</v>
          </cell>
          <cell r="H9">
            <v>44591</v>
          </cell>
          <cell r="J9">
            <v>44620</v>
          </cell>
          <cell r="R9">
            <v>44648</v>
          </cell>
          <cell r="S9">
            <v>44649</v>
          </cell>
          <cell r="T9">
            <v>44650</v>
          </cell>
          <cell r="U9">
            <v>44651</v>
          </cell>
        </row>
        <row r="10">
          <cell r="B10">
            <v>44592</v>
          </cell>
        </row>
        <row r="14">
          <cell r="F14">
            <v>44652</v>
          </cell>
          <cell r="G14">
            <v>44653</v>
          </cell>
          <cell r="H14">
            <v>44654</v>
          </cell>
          <cell r="P14">
            <v>44682</v>
          </cell>
          <cell r="T14">
            <v>44713</v>
          </cell>
          <cell r="U14">
            <v>44714</v>
          </cell>
          <cell r="V14">
            <v>44715</v>
          </cell>
          <cell r="W14">
            <v>44716</v>
          </cell>
          <cell r="X14">
            <v>44717</v>
          </cell>
        </row>
        <row r="15">
          <cell r="B15">
            <v>44655</v>
          </cell>
          <cell r="C15">
            <v>44656</v>
          </cell>
          <cell r="D15">
            <v>44657</v>
          </cell>
          <cell r="E15">
            <v>44658</v>
          </cell>
          <cell r="F15">
            <v>44659</v>
          </cell>
          <cell r="G15">
            <v>44660</v>
          </cell>
          <cell r="H15">
            <v>44661</v>
          </cell>
          <cell r="J15">
            <v>44683</v>
          </cell>
          <cell r="K15">
            <v>44684</v>
          </cell>
          <cell r="L15">
            <v>44685</v>
          </cell>
          <cell r="M15">
            <v>44686</v>
          </cell>
          <cell r="N15">
            <v>44687</v>
          </cell>
          <cell r="O15">
            <v>44688</v>
          </cell>
          <cell r="P15">
            <v>44689</v>
          </cell>
          <cell r="R15">
            <v>44718</v>
          </cell>
          <cell r="S15">
            <v>44719</v>
          </cell>
          <cell r="T15">
            <v>44720</v>
          </cell>
          <cell r="U15">
            <v>44721</v>
          </cell>
          <cell r="V15">
            <v>44722</v>
          </cell>
          <cell r="W15">
            <v>44723</v>
          </cell>
          <cell r="X15">
            <v>44724</v>
          </cell>
        </row>
        <row r="16">
          <cell r="B16">
            <v>44662</v>
          </cell>
          <cell r="C16">
            <v>44663</v>
          </cell>
          <cell r="D16">
            <v>44664</v>
          </cell>
          <cell r="E16">
            <v>44665</v>
          </cell>
          <cell r="F16">
            <v>44666</v>
          </cell>
          <cell r="G16">
            <v>44667</v>
          </cell>
          <cell r="H16">
            <v>44668</v>
          </cell>
          <cell r="J16">
            <v>44690</v>
          </cell>
          <cell r="K16">
            <v>44691</v>
          </cell>
          <cell r="L16">
            <v>44692</v>
          </cell>
          <cell r="M16">
            <v>44693</v>
          </cell>
          <cell r="N16">
            <v>44694</v>
          </cell>
          <cell r="O16">
            <v>44695</v>
          </cell>
          <cell r="P16">
            <v>44696</v>
          </cell>
          <cell r="R16">
            <v>44725</v>
          </cell>
          <cell r="S16">
            <v>44726</v>
          </cell>
          <cell r="T16">
            <v>44727</v>
          </cell>
          <cell r="U16">
            <v>44728</v>
          </cell>
          <cell r="V16">
            <v>44729</v>
          </cell>
          <cell r="W16">
            <v>44730</v>
          </cell>
          <cell r="X16">
            <v>44731</v>
          </cell>
        </row>
        <row r="17">
          <cell r="B17">
            <v>44669</v>
          </cell>
          <cell r="C17">
            <v>44670</v>
          </cell>
          <cell r="D17">
            <v>44671</v>
          </cell>
          <cell r="E17">
            <v>44672</v>
          </cell>
          <cell r="F17">
            <v>44673</v>
          </cell>
          <cell r="G17">
            <v>44674</v>
          </cell>
          <cell r="H17">
            <v>44675</v>
          </cell>
          <cell r="J17">
            <v>44697</v>
          </cell>
          <cell r="K17">
            <v>44698</v>
          </cell>
          <cell r="L17">
            <v>44699</v>
          </cell>
          <cell r="M17">
            <v>44700</v>
          </cell>
          <cell r="N17">
            <v>44701</v>
          </cell>
          <cell r="O17">
            <v>44702</v>
          </cell>
          <cell r="P17">
            <v>44703</v>
          </cell>
          <cell r="R17">
            <v>44732</v>
          </cell>
          <cell r="S17">
            <v>44733</v>
          </cell>
          <cell r="T17">
            <v>44734</v>
          </cell>
          <cell r="U17">
            <v>44735</v>
          </cell>
          <cell r="V17">
            <v>44736</v>
          </cell>
          <cell r="W17">
            <v>44737</v>
          </cell>
          <cell r="X17">
            <v>44738</v>
          </cell>
        </row>
        <row r="18">
          <cell r="B18">
            <v>44676</v>
          </cell>
          <cell r="C18">
            <v>44677</v>
          </cell>
          <cell r="D18">
            <v>44678</v>
          </cell>
          <cell r="E18">
            <v>44679</v>
          </cell>
          <cell r="F18">
            <v>44680</v>
          </cell>
          <cell r="G18">
            <v>44681</v>
          </cell>
          <cell r="J18">
            <v>44704</v>
          </cell>
          <cell r="K18">
            <v>44705</v>
          </cell>
          <cell r="L18">
            <v>44706</v>
          </cell>
          <cell r="M18">
            <v>44707</v>
          </cell>
          <cell r="N18">
            <v>44708</v>
          </cell>
          <cell r="O18">
            <v>44709</v>
          </cell>
          <cell r="P18">
            <v>44710</v>
          </cell>
          <cell r="R18">
            <v>44739</v>
          </cell>
          <cell r="S18">
            <v>44740</v>
          </cell>
          <cell r="T18">
            <v>44741</v>
          </cell>
          <cell r="U18">
            <v>44742</v>
          </cell>
        </row>
        <row r="19">
          <cell r="J19">
            <v>44711</v>
          </cell>
          <cell r="K19">
            <v>44712</v>
          </cell>
        </row>
        <row r="23">
          <cell r="F23">
            <v>44743</v>
          </cell>
          <cell r="G23">
            <v>44744</v>
          </cell>
          <cell r="H23">
            <v>44745</v>
          </cell>
          <cell r="J23">
            <v>44774</v>
          </cell>
          <cell r="K23">
            <v>44775</v>
          </cell>
          <cell r="L23">
            <v>44776</v>
          </cell>
          <cell r="M23">
            <v>44777</v>
          </cell>
          <cell r="N23">
            <v>44778</v>
          </cell>
          <cell r="O23">
            <v>44779</v>
          </cell>
          <cell r="P23">
            <v>44780</v>
          </cell>
          <cell r="U23">
            <v>44805</v>
          </cell>
          <cell r="V23">
            <v>44806</v>
          </cell>
          <cell r="W23">
            <v>44807</v>
          </cell>
          <cell r="X23">
            <v>44808</v>
          </cell>
        </row>
        <row r="24">
          <cell r="B24">
            <v>44746</v>
          </cell>
          <cell r="C24">
            <v>44747</v>
          </cell>
          <cell r="D24">
            <v>44748</v>
          </cell>
          <cell r="E24">
            <v>44749</v>
          </cell>
          <cell r="F24">
            <v>44750</v>
          </cell>
          <cell r="G24">
            <v>44751</v>
          </cell>
          <cell r="H24">
            <v>44752</v>
          </cell>
          <cell r="J24">
            <v>44781</v>
          </cell>
          <cell r="K24">
            <v>44782</v>
          </cell>
          <cell r="L24">
            <v>44783</v>
          </cell>
          <cell r="M24">
            <v>44784</v>
          </cell>
          <cell r="N24">
            <v>44785</v>
          </cell>
          <cell r="O24">
            <v>44786</v>
          </cell>
          <cell r="P24">
            <v>44787</v>
          </cell>
          <cell r="R24">
            <v>44809</v>
          </cell>
          <cell r="S24">
            <v>44810</v>
          </cell>
          <cell r="T24">
            <v>44811</v>
          </cell>
          <cell r="U24">
            <v>44812</v>
          </cell>
          <cell r="V24">
            <v>44813</v>
          </cell>
          <cell r="W24">
            <v>44814</v>
          </cell>
          <cell r="X24">
            <v>44815</v>
          </cell>
        </row>
        <row r="25">
          <cell r="B25">
            <v>44753</v>
          </cell>
          <cell r="C25">
            <v>44754</v>
          </cell>
          <cell r="D25">
            <v>44755</v>
          </cell>
          <cell r="E25">
            <v>44756</v>
          </cell>
          <cell r="F25">
            <v>44757</v>
          </cell>
          <cell r="G25">
            <v>44758</v>
          </cell>
          <cell r="H25">
            <v>44759</v>
          </cell>
          <cell r="J25">
            <v>44788</v>
          </cell>
          <cell r="K25">
            <v>44789</v>
          </cell>
          <cell r="L25">
            <v>44790</v>
          </cell>
          <cell r="M25">
            <v>44791</v>
          </cell>
          <cell r="N25">
            <v>44792</v>
          </cell>
          <cell r="O25">
            <v>44793</v>
          </cell>
          <cell r="P25">
            <v>44794</v>
          </cell>
          <cell r="R25">
            <v>44816</v>
          </cell>
          <cell r="S25">
            <v>44817</v>
          </cell>
          <cell r="T25">
            <v>44818</v>
          </cell>
          <cell r="U25">
            <v>44819</v>
          </cell>
          <cell r="V25">
            <v>44820</v>
          </cell>
          <cell r="W25">
            <v>44821</v>
          </cell>
          <cell r="X25">
            <v>44822</v>
          </cell>
        </row>
        <row r="26">
          <cell r="B26">
            <v>44760</v>
          </cell>
          <cell r="C26">
            <v>44761</v>
          </cell>
          <cell r="D26">
            <v>44762</v>
          </cell>
          <cell r="E26">
            <v>44763</v>
          </cell>
          <cell r="F26">
            <v>44764</v>
          </cell>
          <cell r="G26">
            <v>44765</v>
          </cell>
          <cell r="H26">
            <v>44766</v>
          </cell>
          <cell r="J26">
            <v>44795</v>
          </cell>
          <cell r="K26">
            <v>44796</v>
          </cell>
          <cell r="L26">
            <v>44797</v>
          </cell>
          <cell r="M26">
            <v>44798</v>
          </cell>
          <cell r="N26">
            <v>44799</v>
          </cell>
          <cell r="O26">
            <v>44800</v>
          </cell>
          <cell r="P26">
            <v>44801</v>
          </cell>
          <cell r="R26">
            <v>44823</v>
          </cell>
          <cell r="S26">
            <v>44824</v>
          </cell>
          <cell r="T26">
            <v>44825</v>
          </cell>
          <cell r="U26">
            <v>44826</v>
          </cell>
          <cell r="V26">
            <v>44827</v>
          </cell>
          <cell r="W26">
            <v>44828</v>
          </cell>
          <cell r="X26">
            <v>44829</v>
          </cell>
        </row>
        <row r="27">
          <cell r="B27">
            <v>44767</v>
          </cell>
          <cell r="C27">
            <v>44768</v>
          </cell>
          <cell r="D27">
            <v>44769</v>
          </cell>
          <cell r="E27">
            <v>44770</v>
          </cell>
          <cell r="F27">
            <v>44771</v>
          </cell>
          <cell r="G27">
            <v>44772</v>
          </cell>
          <cell r="H27">
            <v>44773</v>
          </cell>
          <cell r="J27">
            <v>44802</v>
          </cell>
          <cell r="K27">
            <v>44803</v>
          </cell>
          <cell r="L27">
            <v>44804</v>
          </cell>
          <cell r="R27">
            <v>44830</v>
          </cell>
          <cell r="S27">
            <v>44831</v>
          </cell>
          <cell r="T27">
            <v>44832</v>
          </cell>
          <cell r="U27">
            <v>44833</v>
          </cell>
          <cell r="V27">
            <v>44834</v>
          </cell>
        </row>
        <row r="32">
          <cell r="G32">
            <v>44835</v>
          </cell>
          <cell r="H32">
            <v>44836</v>
          </cell>
          <cell r="K32">
            <v>44866</v>
          </cell>
          <cell r="L32">
            <v>44867</v>
          </cell>
          <cell r="M32">
            <v>44868</v>
          </cell>
          <cell r="N32">
            <v>44869</v>
          </cell>
          <cell r="O32">
            <v>44870</v>
          </cell>
          <cell r="P32">
            <v>44871</v>
          </cell>
          <cell r="U32">
            <v>44896</v>
          </cell>
          <cell r="V32">
            <v>44897</v>
          </cell>
          <cell r="W32">
            <v>44898</v>
          </cell>
          <cell r="X32">
            <v>44899</v>
          </cell>
        </row>
        <row r="33">
          <cell r="B33">
            <v>44837</v>
          </cell>
          <cell r="C33">
            <v>44838</v>
          </cell>
          <cell r="D33">
            <v>44839</v>
          </cell>
          <cell r="E33">
            <v>44840</v>
          </cell>
          <cell r="F33">
            <v>44841</v>
          </cell>
          <cell r="G33">
            <v>44842</v>
          </cell>
          <cell r="H33">
            <v>44843</v>
          </cell>
          <cell r="J33">
            <v>44872</v>
          </cell>
          <cell r="K33">
            <v>44873</v>
          </cell>
          <cell r="L33">
            <v>44874</v>
          </cell>
          <cell r="M33">
            <v>44875</v>
          </cell>
          <cell r="N33">
            <v>44876</v>
          </cell>
          <cell r="O33">
            <v>44877</v>
          </cell>
          <cell r="P33">
            <v>44878</v>
          </cell>
          <cell r="R33">
            <v>44900</v>
          </cell>
          <cell r="S33">
            <v>44901</v>
          </cell>
          <cell r="T33">
            <v>44902</v>
          </cell>
          <cell r="U33">
            <v>44903</v>
          </cell>
          <cell r="V33">
            <v>44904</v>
          </cell>
          <cell r="W33">
            <v>44905</v>
          </cell>
          <cell r="X33">
            <v>44906</v>
          </cell>
        </row>
        <row r="34">
          <cell r="B34">
            <v>44844</v>
          </cell>
          <cell r="C34">
            <v>44845</v>
          </cell>
          <cell r="D34">
            <v>44846</v>
          </cell>
          <cell r="E34">
            <v>44847</v>
          </cell>
          <cell r="F34">
            <v>44848</v>
          </cell>
          <cell r="G34">
            <v>44849</v>
          </cell>
          <cell r="H34">
            <v>44850</v>
          </cell>
          <cell r="J34">
            <v>44879</v>
          </cell>
          <cell r="K34">
            <v>44880</v>
          </cell>
          <cell r="L34">
            <v>44881</v>
          </cell>
          <cell r="M34">
            <v>44882</v>
          </cell>
          <cell r="N34">
            <v>44883</v>
          </cell>
          <cell r="O34">
            <v>44884</v>
          </cell>
          <cell r="P34">
            <v>44885</v>
          </cell>
          <cell r="R34">
            <v>44907</v>
          </cell>
          <cell r="S34">
            <v>44908</v>
          </cell>
          <cell r="T34">
            <v>44909</v>
          </cell>
          <cell r="U34">
            <v>44910</v>
          </cell>
          <cell r="V34">
            <v>44911</v>
          </cell>
          <cell r="W34">
            <v>44912</v>
          </cell>
          <cell r="X34">
            <v>44913</v>
          </cell>
        </row>
        <row r="35">
          <cell r="B35">
            <v>44851</v>
          </cell>
          <cell r="C35">
            <v>44852</v>
          </cell>
          <cell r="D35">
            <v>44853</v>
          </cell>
          <cell r="E35">
            <v>44854</v>
          </cell>
          <cell r="F35">
            <v>44855</v>
          </cell>
          <cell r="G35">
            <v>44856</v>
          </cell>
          <cell r="H35">
            <v>44857</v>
          </cell>
          <cell r="J35">
            <v>44886</v>
          </cell>
          <cell r="K35">
            <v>44887</v>
          </cell>
          <cell r="L35">
            <v>44888</v>
          </cell>
          <cell r="M35">
            <v>44889</v>
          </cell>
          <cell r="N35">
            <v>44890</v>
          </cell>
          <cell r="O35">
            <v>44891</v>
          </cell>
          <cell r="P35">
            <v>44892</v>
          </cell>
          <cell r="R35">
            <v>44914</v>
          </cell>
          <cell r="S35">
            <v>44915</v>
          </cell>
          <cell r="T35">
            <v>44916</v>
          </cell>
          <cell r="U35">
            <v>44917</v>
          </cell>
          <cell r="V35">
            <v>44918</v>
          </cell>
          <cell r="W35">
            <v>44919</v>
          </cell>
          <cell r="X35">
            <v>44920</v>
          </cell>
        </row>
        <row r="36">
          <cell r="B36">
            <v>44858</v>
          </cell>
          <cell r="C36">
            <v>44859</v>
          </cell>
          <cell r="D36">
            <v>44860</v>
          </cell>
          <cell r="E36">
            <v>44861</v>
          </cell>
          <cell r="F36">
            <v>44862</v>
          </cell>
          <cell r="G36">
            <v>44863</v>
          </cell>
          <cell r="H36">
            <v>44864</v>
          </cell>
          <cell r="J36">
            <v>44893</v>
          </cell>
          <cell r="K36">
            <v>44894</v>
          </cell>
          <cell r="L36">
            <v>44895</v>
          </cell>
          <cell r="R36">
            <v>44921</v>
          </cell>
          <cell r="S36">
            <v>44922</v>
          </cell>
          <cell r="T36">
            <v>44923</v>
          </cell>
          <cell r="U36">
            <v>44924</v>
          </cell>
          <cell r="V36">
            <v>44925</v>
          </cell>
          <cell r="W36">
            <v>44926</v>
          </cell>
        </row>
        <row r="37">
          <cell r="B37">
            <v>44865</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ull"/>
      <sheetName val="Monthly"/>
      <sheetName val="Mini"/>
      <sheetName val="Full - color 1"/>
      <sheetName val="Full - color 2"/>
      <sheetName val="Full - color 3"/>
    </sheetNames>
    <sheetDataSet>
      <sheetData sheetId="0"/>
      <sheetData sheetId="1"/>
      <sheetData sheetId="2">
        <row r="6">
          <cell r="C6">
            <v>44557</v>
          </cell>
          <cell r="D6">
            <v>44558</v>
          </cell>
          <cell r="E6">
            <v>44559</v>
          </cell>
          <cell r="F6">
            <v>44560</v>
          </cell>
          <cell r="G6">
            <v>44561</v>
          </cell>
          <cell r="H6">
            <v>44562</v>
          </cell>
          <cell r="I6">
            <v>44563</v>
          </cell>
          <cell r="J6">
            <v>44564</v>
          </cell>
          <cell r="K6">
            <v>44565</v>
          </cell>
          <cell r="L6">
            <v>44566</v>
          </cell>
          <cell r="M6">
            <v>44567</v>
          </cell>
          <cell r="N6">
            <v>44568</v>
          </cell>
          <cell r="O6">
            <v>44569</v>
          </cell>
          <cell r="P6">
            <v>44570</v>
          </cell>
          <cell r="Q6">
            <v>44571</v>
          </cell>
          <cell r="R6">
            <v>44572</v>
          </cell>
          <cell r="S6">
            <v>44573</v>
          </cell>
          <cell r="T6">
            <v>44574</v>
          </cell>
          <cell r="U6">
            <v>44575</v>
          </cell>
          <cell r="V6">
            <v>44576</v>
          </cell>
          <cell r="W6">
            <v>44577</v>
          </cell>
          <cell r="X6">
            <v>44578</v>
          </cell>
          <cell r="Y6">
            <v>44579</v>
          </cell>
          <cell r="Z6">
            <v>44580</v>
          </cell>
          <cell r="AA6">
            <v>44581</v>
          </cell>
          <cell r="AB6">
            <v>44582</v>
          </cell>
          <cell r="AC6">
            <v>44583</v>
          </cell>
          <cell r="AD6">
            <v>44584</v>
          </cell>
          <cell r="AE6">
            <v>44585</v>
          </cell>
          <cell r="AF6">
            <v>44586</v>
          </cell>
          <cell r="AG6">
            <v>44587</v>
          </cell>
          <cell r="AH6">
            <v>44588</v>
          </cell>
          <cell r="AI6">
            <v>44589</v>
          </cell>
          <cell r="AJ6">
            <v>44590</v>
          </cell>
          <cell r="AK6">
            <v>44591</v>
          </cell>
          <cell r="AL6">
            <v>44592</v>
          </cell>
          <cell r="AM6">
            <v>44593</v>
          </cell>
          <cell r="AN6">
            <v>44594</v>
          </cell>
          <cell r="AO6">
            <v>44595</v>
          </cell>
          <cell r="AP6">
            <v>44596</v>
          </cell>
          <cell r="AQ6">
            <v>44597</v>
          </cell>
          <cell r="AR6">
            <v>44598</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mpleto"/>
      <sheetName val="Mensual"/>
    </sheetNames>
    <sheetDataSet>
      <sheetData sheetId="0"/>
      <sheetData sheetId="1">
        <row r="5">
          <cell r="G5">
            <v>44562</v>
          </cell>
          <cell r="H5">
            <v>44563</v>
          </cell>
        </row>
        <row r="7">
          <cell r="B7">
            <v>44564</v>
          </cell>
          <cell r="C7">
            <v>44565</v>
          </cell>
          <cell r="D7">
            <v>44566</v>
          </cell>
          <cell r="E7">
            <v>44567</v>
          </cell>
          <cell r="F7">
            <v>44568</v>
          </cell>
          <cell r="G7">
            <v>44569</v>
          </cell>
          <cell r="H7">
            <v>44570</v>
          </cell>
        </row>
        <row r="9">
          <cell r="B9">
            <v>44571</v>
          </cell>
          <cell r="C9">
            <v>44572</v>
          </cell>
          <cell r="D9">
            <v>44573</v>
          </cell>
          <cell r="E9">
            <v>44574</v>
          </cell>
          <cell r="F9">
            <v>44575</v>
          </cell>
          <cell r="G9">
            <v>44576</v>
          </cell>
          <cell r="H9">
            <v>44577</v>
          </cell>
        </row>
        <row r="11">
          <cell r="B11">
            <v>44578</v>
          </cell>
          <cell r="C11">
            <v>44579</v>
          </cell>
          <cell r="D11">
            <v>44580</v>
          </cell>
          <cell r="E11">
            <v>44581</v>
          </cell>
          <cell r="F11">
            <v>44582</v>
          </cell>
          <cell r="G11">
            <v>44583</v>
          </cell>
          <cell r="H11">
            <v>44584</v>
          </cell>
        </row>
        <row r="13">
          <cell r="B13">
            <v>44585</v>
          </cell>
          <cell r="C13">
            <v>44586</v>
          </cell>
          <cell r="D13">
            <v>44587</v>
          </cell>
          <cell r="E13">
            <v>44588</v>
          </cell>
          <cell r="F13">
            <v>44589</v>
          </cell>
          <cell r="G13">
            <v>44590</v>
          </cell>
          <cell r="H13">
            <v>44591</v>
          </cell>
        </row>
        <row r="15">
          <cell r="B15">
            <v>44592</v>
          </cell>
        </row>
        <row r="20">
          <cell r="C20">
            <v>44593</v>
          </cell>
          <cell r="D20">
            <v>44594</v>
          </cell>
          <cell r="E20">
            <v>44595</v>
          </cell>
          <cell r="F20">
            <v>44596</v>
          </cell>
          <cell r="G20">
            <v>44597</v>
          </cell>
          <cell r="H20">
            <v>44598</v>
          </cell>
        </row>
        <row r="22">
          <cell r="B22">
            <v>44599</v>
          </cell>
          <cell r="C22">
            <v>44600</v>
          </cell>
          <cell r="D22">
            <v>44601</v>
          </cell>
          <cell r="E22">
            <v>44602</v>
          </cell>
          <cell r="F22">
            <v>44603</v>
          </cell>
          <cell r="G22">
            <v>44604</v>
          </cell>
          <cell r="H22">
            <v>44605</v>
          </cell>
        </row>
        <row r="24">
          <cell r="B24">
            <v>44606</v>
          </cell>
          <cell r="C24">
            <v>44607</v>
          </cell>
          <cell r="D24">
            <v>44608</v>
          </cell>
          <cell r="E24">
            <v>44609</v>
          </cell>
          <cell r="F24">
            <v>44610</v>
          </cell>
          <cell r="G24">
            <v>44611</v>
          </cell>
          <cell r="H24">
            <v>44612</v>
          </cell>
        </row>
        <row r="26">
          <cell r="B26">
            <v>44613</v>
          </cell>
          <cell r="C26">
            <v>44614</v>
          </cell>
          <cell r="D26">
            <v>44615</v>
          </cell>
          <cell r="E26">
            <v>44616</v>
          </cell>
          <cell r="F26">
            <v>44617</v>
          </cell>
          <cell r="G26">
            <v>44618</v>
          </cell>
          <cell r="H26">
            <v>44619</v>
          </cell>
        </row>
        <row r="28">
          <cell r="B28">
            <v>44620</v>
          </cell>
        </row>
        <row r="35">
          <cell r="C35">
            <v>44621</v>
          </cell>
          <cell r="D35">
            <v>44622</v>
          </cell>
          <cell r="E35">
            <v>44623</v>
          </cell>
          <cell r="F35">
            <v>44624</v>
          </cell>
          <cell r="G35">
            <v>44625</v>
          </cell>
          <cell r="H35">
            <v>44626</v>
          </cell>
        </row>
        <row r="37">
          <cell r="B37">
            <v>44627</v>
          </cell>
          <cell r="C37">
            <v>44628</v>
          </cell>
          <cell r="D37">
            <v>44629</v>
          </cell>
          <cell r="E37">
            <v>44630</v>
          </cell>
          <cell r="F37">
            <v>44631</v>
          </cell>
          <cell r="G37">
            <v>44632</v>
          </cell>
          <cell r="H37">
            <v>44633</v>
          </cell>
        </row>
        <row r="39">
          <cell r="B39">
            <v>44634</v>
          </cell>
          <cell r="C39">
            <v>44635</v>
          </cell>
          <cell r="D39">
            <v>44636</v>
          </cell>
          <cell r="E39">
            <v>44637</v>
          </cell>
          <cell r="F39">
            <v>44638</v>
          </cell>
          <cell r="G39">
            <v>44639</v>
          </cell>
          <cell r="H39">
            <v>44640</v>
          </cell>
        </row>
        <row r="41">
          <cell r="B41">
            <v>44641</v>
          </cell>
          <cell r="C41">
            <v>44642</v>
          </cell>
          <cell r="D41">
            <v>44643</v>
          </cell>
          <cell r="E41">
            <v>44644</v>
          </cell>
          <cell r="F41">
            <v>44645</v>
          </cell>
          <cell r="G41">
            <v>44646</v>
          </cell>
          <cell r="H41">
            <v>44647</v>
          </cell>
        </row>
        <row r="43">
          <cell r="B43">
            <v>44648</v>
          </cell>
          <cell r="C43">
            <v>44649</v>
          </cell>
          <cell r="D43">
            <v>44650</v>
          </cell>
          <cell r="E43">
            <v>44651</v>
          </cell>
        </row>
        <row r="50">
          <cell r="F50">
            <v>44652</v>
          </cell>
          <cell r="G50">
            <v>44653</v>
          </cell>
          <cell r="H50">
            <v>44654</v>
          </cell>
        </row>
        <row r="52">
          <cell r="B52">
            <v>44655</v>
          </cell>
          <cell r="C52">
            <v>44656</v>
          </cell>
          <cell r="D52">
            <v>44657</v>
          </cell>
          <cell r="E52">
            <v>44658</v>
          </cell>
          <cell r="F52">
            <v>44659</v>
          </cell>
          <cell r="G52">
            <v>44660</v>
          </cell>
          <cell r="H52">
            <v>44661</v>
          </cell>
        </row>
        <row r="54">
          <cell r="B54">
            <v>44662</v>
          </cell>
          <cell r="C54">
            <v>44663</v>
          </cell>
          <cell r="D54">
            <v>44664</v>
          </cell>
          <cell r="E54">
            <v>44665</v>
          </cell>
          <cell r="F54">
            <v>44666</v>
          </cell>
          <cell r="G54">
            <v>44667</v>
          </cell>
          <cell r="H54">
            <v>44668</v>
          </cell>
        </row>
        <row r="56">
          <cell r="B56">
            <v>44669</v>
          </cell>
          <cell r="C56">
            <v>44670</v>
          </cell>
          <cell r="D56">
            <v>44671</v>
          </cell>
          <cell r="E56">
            <v>44672</v>
          </cell>
          <cell r="F56">
            <v>44673</v>
          </cell>
          <cell r="G56">
            <v>44674</v>
          </cell>
          <cell r="H56">
            <v>44675</v>
          </cell>
        </row>
        <row r="58">
          <cell r="B58">
            <v>44676</v>
          </cell>
          <cell r="C58">
            <v>44677</v>
          </cell>
          <cell r="D58">
            <v>44678</v>
          </cell>
          <cell r="E58">
            <v>44679</v>
          </cell>
          <cell r="F58">
            <v>44680</v>
          </cell>
          <cell r="G58">
            <v>44681</v>
          </cell>
        </row>
        <row r="65">
          <cell r="H65">
            <v>44682</v>
          </cell>
        </row>
        <row r="67">
          <cell r="B67">
            <v>44683</v>
          </cell>
          <cell r="C67">
            <v>44684</v>
          </cell>
          <cell r="D67">
            <v>44685</v>
          </cell>
          <cell r="E67">
            <v>44686</v>
          </cell>
          <cell r="F67">
            <v>44687</v>
          </cell>
          <cell r="G67">
            <v>44688</v>
          </cell>
          <cell r="H67">
            <v>44689</v>
          </cell>
        </row>
        <row r="69">
          <cell r="B69">
            <v>44690</v>
          </cell>
          <cell r="C69">
            <v>44691</v>
          </cell>
          <cell r="D69">
            <v>44692</v>
          </cell>
          <cell r="E69">
            <v>44693</v>
          </cell>
          <cell r="F69">
            <v>44694</v>
          </cell>
          <cell r="G69">
            <v>44695</v>
          </cell>
          <cell r="H69">
            <v>44696</v>
          </cell>
        </row>
        <row r="71">
          <cell r="B71">
            <v>44697</v>
          </cell>
          <cell r="C71">
            <v>44698</v>
          </cell>
          <cell r="D71">
            <v>44699</v>
          </cell>
          <cell r="E71">
            <v>44700</v>
          </cell>
          <cell r="F71">
            <v>44701</v>
          </cell>
          <cell r="G71">
            <v>44702</v>
          </cell>
          <cell r="H71">
            <v>44703</v>
          </cell>
        </row>
        <row r="73">
          <cell r="B73">
            <v>44704</v>
          </cell>
          <cell r="C73">
            <v>44705</v>
          </cell>
          <cell r="D73">
            <v>44706</v>
          </cell>
          <cell r="E73">
            <v>44707</v>
          </cell>
          <cell r="F73">
            <v>44708</v>
          </cell>
          <cell r="G73">
            <v>44709</v>
          </cell>
          <cell r="H73">
            <v>44710</v>
          </cell>
        </row>
        <row r="75">
          <cell r="B75">
            <v>44711</v>
          </cell>
          <cell r="C75">
            <v>44712</v>
          </cell>
        </row>
        <row r="80">
          <cell r="D80">
            <v>44713</v>
          </cell>
          <cell r="E80">
            <v>44714</v>
          </cell>
          <cell r="F80">
            <v>44715</v>
          </cell>
          <cell r="G80">
            <v>44716</v>
          </cell>
          <cell r="H80">
            <v>44717</v>
          </cell>
        </row>
        <row r="82">
          <cell r="B82">
            <v>44718</v>
          </cell>
          <cell r="C82">
            <v>44719</v>
          </cell>
          <cell r="D82">
            <v>44720</v>
          </cell>
          <cell r="E82">
            <v>44721</v>
          </cell>
          <cell r="F82">
            <v>44722</v>
          </cell>
          <cell r="G82">
            <v>44723</v>
          </cell>
          <cell r="H82">
            <v>44724</v>
          </cell>
        </row>
        <row r="84">
          <cell r="B84">
            <v>44725</v>
          </cell>
          <cell r="C84">
            <v>44726</v>
          </cell>
          <cell r="D84">
            <v>44727</v>
          </cell>
          <cell r="E84">
            <v>44728</v>
          </cell>
          <cell r="F84">
            <v>44729</v>
          </cell>
          <cell r="G84">
            <v>44730</v>
          </cell>
          <cell r="H84">
            <v>44731</v>
          </cell>
        </row>
        <row r="86">
          <cell r="B86">
            <v>44732</v>
          </cell>
          <cell r="C86">
            <v>44733</v>
          </cell>
          <cell r="D86">
            <v>44734</v>
          </cell>
          <cell r="E86">
            <v>44735</v>
          </cell>
          <cell r="F86">
            <v>44736</v>
          </cell>
          <cell r="G86">
            <v>44737</v>
          </cell>
          <cell r="H86">
            <v>44738</v>
          </cell>
        </row>
        <row r="88">
          <cell r="B88">
            <v>44739</v>
          </cell>
          <cell r="C88">
            <v>44740</v>
          </cell>
          <cell r="D88">
            <v>44741</v>
          </cell>
          <cell r="E88">
            <v>44742</v>
          </cell>
        </row>
        <row r="95">
          <cell r="F95">
            <v>44743</v>
          </cell>
          <cell r="G95">
            <v>44744</v>
          </cell>
          <cell r="H95">
            <v>44745</v>
          </cell>
        </row>
        <row r="97">
          <cell r="B97">
            <v>44746</v>
          </cell>
          <cell r="C97">
            <v>44747</v>
          </cell>
          <cell r="D97">
            <v>44748</v>
          </cell>
          <cell r="E97">
            <v>44749</v>
          </cell>
          <cell r="F97">
            <v>44750</v>
          </cell>
          <cell r="G97">
            <v>44751</v>
          </cell>
          <cell r="H97">
            <v>44752</v>
          </cell>
        </row>
        <row r="99">
          <cell r="B99">
            <v>44753</v>
          </cell>
          <cell r="C99">
            <v>44754</v>
          </cell>
          <cell r="D99">
            <v>44755</v>
          </cell>
          <cell r="E99">
            <v>44756</v>
          </cell>
          <cell r="F99">
            <v>44757</v>
          </cell>
          <cell r="G99">
            <v>44758</v>
          </cell>
          <cell r="H99">
            <v>44759</v>
          </cell>
        </row>
        <row r="101">
          <cell r="B101">
            <v>44760</v>
          </cell>
          <cell r="C101">
            <v>44761</v>
          </cell>
          <cell r="D101">
            <v>44762</v>
          </cell>
          <cell r="E101">
            <v>44763</v>
          </cell>
          <cell r="F101">
            <v>44764</v>
          </cell>
          <cell r="G101">
            <v>44765</v>
          </cell>
          <cell r="H101">
            <v>44766</v>
          </cell>
        </row>
        <row r="103">
          <cell r="B103">
            <v>44767</v>
          </cell>
          <cell r="C103">
            <v>44768</v>
          </cell>
          <cell r="D103">
            <v>44769</v>
          </cell>
          <cell r="E103">
            <v>44770</v>
          </cell>
          <cell r="F103">
            <v>44771</v>
          </cell>
          <cell r="G103">
            <v>44772</v>
          </cell>
          <cell r="H103">
            <v>44773</v>
          </cell>
        </row>
        <row r="110">
          <cell r="B110">
            <v>44774</v>
          </cell>
          <cell r="C110">
            <v>44775</v>
          </cell>
          <cell r="D110">
            <v>44776</v>
          </cell>
          <cell r="E110">
            <v>44777</v>
          </cell>
          <cell r="F110">
            <v>44778</v>
          </cell>
          <cell r="G110">
            <v>44779</v>
          </cell>
          <cell r="H110">
            <v>44780</v>
          </cell>
        </row>
        <row r="112">
          <cell r="B112">
            <v>44781</v>
          </cell>
          <cell r="C112">
            <v>44782</v>
          </cell>
          <cell r="D112">
            <v>44783</v>
          </cell>
          <cell r="E112">
            <v>44784</v>
          </cell>
          <cell r="F112">
            <v>44785</v>
          </cell>
          <cell r="G112">
            <v>44786</v>
          </cell>
          <cell r="H112">
            <v>44787</v>
          </cell>
        </row>
        <row r="114">
          <cell r="B114">
            <v>44788</v>
          </cell>
          <cell r="C114">
            <v>44789</v>
          </cell>
          <cell r="D114">
            <v>44790</v>
          </cell>
          <cell r="E114">
            <v>44791</v>
          </cell>
          <cell r="F114">
            <v>44792</v>
          </cell>
          <cell r="G114">
            <v>44793</v>
          </cell>
          <cell r="H114">
            <v>44794</v>
          </cell>
        </row>
        <row r="116">
          <cell r="B116">
            <v>44795</v>
          </cell>
          <cell r="C116">
            <v>44796</v>
          </cell>
          <cell r="D116">
            <v>44797</v>
          </cell>
          <cell r="E116">
            <v>44798</v>
          </cell>
          <cell r="F116">
            <v>44799</v>
          </cell>
          <cell r="G116">
            <v>44800</v>
          </cell>
          <cell r="H116">
            <v>44801</v>
          </cell>
        </row>
        <row r="118">
          <cell r="B118">
            <v>44802</v>
          </cell>
          <cell r="C118">
            <v>44803</v>
          </cell>
          <cell r="D118">
            <v>44804</v>
          </cell>
        </row>
        <row r="125">
          <cell r="E125">
            <v>44805</v>
          </cell>
          <cell r="F125">
            <v>44806</v>
          </cell>
          <cell r="G125">
            <v>44807</v>
          </cell>
          <cell r="H125">
            <v>44808</v>
          </cell>
        </row>
        <row r="127">
          <cell r="B127">
            <v>44809</v>
          </cell>
          <cell r="C127">
            <v>44810</v>
          </cell>
          <cell r="D127">
            <v>44811</v>
          </cell>
          <cell r="E127">
            <v>44812</v>
          </cell>
          <cell r="F127">
            <v>44813</v>
          </cell>
          <cell r="G127">
            <v>44814</v>
          </cell>
          <cell r="H127">
            <v>44815</v>
          </cell>
        </row>
        <row r="129">
          <cell r="B129">
            <v>44816</v>
          </cell>
          <cell r="C129">
            <v>44817</v>
          </cell>
          <cell r="D129">
            <v>44818</v>
          </cell>
          <cell r="E129">
            <v>44819</v>
          </cell>
          <cell r="F129">
            <v>44820</v>
          </cell>
          <cell r="G129">
            <v>44821</v>
          </cell>
          <cell r="H129">
            <v>44822</v>
          </cell>
        </row>
        <row r="131">
          <cell r="B131">
            <v>44823</v>
          </cell>
          <cell r="C131">
            <v>44824</v>
          </cell>
          <cell r="D131">
            <v>44825</v>
          </cell>
          <cell r="E131">
            <v>44826</v>
          </cell>
          <cell r="F131">
            <v>44827</v>
          </cell>
          <cell r="G131">
            <v>44828</v>
          </cell>
          <cell r="H131">
            <v>44829</v>
          </cell>
        </row>
        <row r="133">
          <cell r="B133">
            <v>44830</v>
          </cell>
          <cell r="C133">
            <v>44831</v>
          </cell>
          <cell r="D133">
            <v>44832</v>
          </cell>
          <cell r="E133">
            <v>44833</v>
          </cell>
          <cell r="F133">
            <v>44834</v>
          </cell>
        </row>
        <row r="140">
          <cell r="G140">
            <v>44835</v>
          </cell>
          <cell r="H140">
            <v>44836</v>
          </cell>
        </row>
        <row r="142">
          <cell r="B142">
            <v>44837</v>
          </cell>
          <cell r="C142">
            <v>44838</v>
          </cell>
          <cell r="D142">
            <v>44839</v>
          </cell>
          <cell r="E142">
            <v>44840</v>
          </cell>
          <cell r="F142">
            <v>44841</v>
          </cell>
          <cell r="G142">
            <v>44842</v>
          </cell>
          <cell r="H142">
            <v>44843</v>
          </cell>
        </row>
        <row r="144">
          <cell r="B144">
            <v>44844</v>
          </cell>
          <cell r="C144">
            <v>44845</v>
          </cell>
          <cell r="D144">
            <v>44846</v>
          </cell>
          <cell r="E144">
            <v>44847</v>
          </cell>
          <cell r="F144">
            <v>44848</v>
          </cell>
          <cell r="G144">
            <v>44849</v>
          </cell>
          <cell r="H144">
            <v>44850</v>
          </cell>
        </row>
        <row r="146">
          <cell r="B146">
            <v>44851</v>
          </cell>
          <cell r="C146">
            <v>44852</v>
          </cell>
          <cell r="D146">
            <v>44853</v>
          </cell>
          <cell r="E146">
            <v>44854</v>
          </cell>
          <cell r="F146">
            <v>44855</v>
          </cell>
          <cell r="G146">
            <v>44856</v>
          </cell>
          <cell r="H146">
            <v>44857</v>
          </cell>
        </row>
        <row r="148">
          <cell r="B148">
            <v>44858</v>
          </cell>
          <cell r="C148">
            <v>44859</v>
          </cell>
          <cell r="D148">
            <v>44860</v>
          </cell>
          <cell r="E148">
            <v>44861</v>
          </cell>
          <cell r="F148">
            <v>44862</v>
          </cell>
          <cell r="G148">
            <v>44863</v>
          </cell>
          <cell r="H148">
            <v>44864</v>
          </cell>
        </row>
        <row r="150">
          <cell r="B150">
            <v>44865</v>
          </cell>
        </row>
        <row r="155">
          <cell r="C155">
            <v>44866</v>
          </cell>
          <cell r="D155">
            <v>44867</v>
          </cell>
          <cell r="E155">
            <v>44868</v>
          </cell>
          <cell r="F155">
            <v>44869</v>
          </cell>
          <cell r="G155">
            <v>44870</v>
          </cell>
          <cell r="H155">
            <v>44871</v>
          </cell>
        </row>
        <row r="157">
          <cell r="B157">
            <v>44872</v>
          </cell>
          <cell r="C157">
            <v>44873</v>
          </cell>
          <cell r="D157">
            <v>44874</v>
          </cell>
          <cell r="E157">
            <v>44875</v>
          </cell>
          <cell r="F157">
            <v>44876</v>
          </cell>
          <cell r="G157">
            <v>44877</v>
          </cell>
          <cell r="H157">
            <v>44878</v>
          </cell>
        </row>
        <row r="159">
          <cell r="B159">
            <v>44879</v>
          </cell>
          <cell r="C159">
            <v>44880</v>
          </cell>
          <cell r="D159">
            <v>44881</v>
          </cell>
          <cell r="E159">
            <v>44882</v>
          </cell>
          <cell r="F159">
            <v>44883</v>
          </cell>
          <cell r="G159">
            <v>44884</v>
          </cell>
          <cell r="H159">
            <v>44885</v>
          </cell>
        </row>
        <row r="161">
          <cell r="B161">
            <v>44886</v>
          </cell>
          <cell r="C161">
            <v>44887</v>
          </cell>
          <cell r="D161">
            <v>44888</v>
          </cell>
          <cell r="E161">
            <v>44889</v>
          </cell>
          <cell r="F161">
            <v>44890</v>
          </cell>
          <cell r="G161">
            <v>44891</v>
          </cell>
          <cell r="H161">
            <v>44892</v>
          </cell>
        </row>
        <row r="163">
          <cell r="B163">
            <v>44893</v>
          </cell>
          <cell r="C163">
            <v>44894</v>
          </cell>
          <cell r="D163">
            <v>44895</v>
          </cell>
        </row>
        <row r="170">
          <cell r="E170">
            <v>44896</v>
          </cell>
          <cell r="F170">
            <v>44897</v>
          </cell>
          <cell r="G170">
            <v>44898</v>
          </cell>
          <cell r="H170">
            <v>44899</v>
          </cell>
        </row>
        <row r="172">
          <cell r="B172">
            <v>44900</v>
          </cell>
          <cell r="C172">
            <v>44901</v>
          </cell>
          <cell r="D172">
            <v>44902</v>
          </cell>
          <cell r="E172">
            <v>44903</v>
          </cell>
          <cell r="F172">
            <v>44904</v>
          </cell>
          <cell r="G172">
            <v>44905</v>
          </cell>
          <cell r="H172">
            <v>44906</v>
          </cell>
        </row>
        <row r="174">
          <cell r="B174">
            <v>44907</v>
          </cell>
          <cell r="C174">
            <v>44908</v>
          </cell>
          <cell r="D174">
            <v>44909</v>
          </cell>
          <cell r="E174">
            <v>44910</v>
          </cell>
          <cell r="F174">
            <v>44911</v>
          </cell>
          <cell r="G174">
            <v>44912</v>
          </cell>
          <cell r="H174">
            <v>44913</v>
          </cell>
        </row>
        <row r="176">
          <cell r="B176">
            <v>44914</v>
          </cell>
          <cell r="C176">
            <v>44915</v>
          </cell>
          <cell r="D176">
            <v>44916</v>
          </cell>
          <cell r="E176">
            <v>44917</v>
          </cell>
          <cell r="F176">
            <v>44918</v>
          </cell>
          <cell r="G176">
            <v>44919</v>
          </cell>
          <cell r="H176">
            <v>44920</v>
          </cell>
        </row>
        <row r="178">
          <cell r="B178">
            <v>44921</v>
          </cell>
          <cell r="C178">
            <v>44922</v>
          </cell>
          <cell r="D178">
            <v>44923</v>
          </cell>
          <cell r="E178">
            <v>44924</v>
          </cell>
          <cell r="F178">
            <v>44925</v>
          </cell>
          <cell r="G178">
            <v>44926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5">
      <a:majorFont>
        <a:latin typeface="Cambria"/>
        <a:ea typeface=""/>
        <a:cs typeface=""/>
      </a:majorFont>
      <a:minorFont>
        <a:latin typeface="Lucida Br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00B050"/>
  </sheetPr>
  <dimension ref="B2:D15"/>
  <sheetViews>
    <sheetView showGridLines="0" tabSelected="1" workbookViewId="0"/>
  </sheetViews>
  <sheetFormatPr baseColWidth="10" defaultRowHeight="15"/>
  <cols>
    <col min="1" max="1" width="5.109375" style="26" customWidth="1"/>
    <col min="2" max="2" width="2.33203125" style="24" customWidth="1"/>
    <col min="3" max="3" width="62.33203125" style="26" customWidth="1"/>
    <col min="4" max="16384" width="11.5546875" style="26"/>
  </cols>
  <sheetData>
    <row r="2" spans="2:4" s="23" customFormat="1" ht="23.25" customHeight="1">
      <c r="B2" s="21"/>
      <c r="C2" s="31" t="s">
        <v>11</v>
      </c>
      <c r="D2" s="22"/>
    </row>
    <row r="4" spans="2:4" ht="78.75">
      <c r="C4" s="25" t="s">
        <v>10</v>
      </c>
    </row>
    <row r="6" spans="2:4">
      <c r="C6" s="27" t="s">
        <v>7</v>
      </c>
    </row>
    <row r="7" spans="2:4" ht="7.5" customHeight="1"/>
    <row r="8" spans="2:4" ht="30">
      <c r="B8" s="24" t="s">
        <v>8</v>
      </c>
      <c r="C8" s="28" t="s">
        <v>12</v>
      </c>
    </row>
    <row r="9" spans="2:4" ht="45">
      <c r="B9" s="24" t="s">
        <v>8</v>
      </c>
      <c r="C9" s="28" t="s">
        <v>14</v>
      </c>
    </row>
    <row r="10" spans="2:4" ht="30">
      <c r="B10" s="29" t="s">
        <v>8</v>
      </c>
      <c r="C10" s="30" t="s">
        <v>13</v>
      </c>
    </row>
    <row r="11" spans="2:4" ht="5.25" customHeight="1">
      <c r="B11" s="29"/>
      <c r="C11" s="30"/>
    </row>
    <row r="13" spans="2:4">
      <c r="C13" s="27" t="s">
        <v>9</v>
      </c>
    </row>
    <row r="14" spans="2:4" ht="30">
      <c r="B14" s="24" t="s">
        <v>8</v>
      </c>
      <c r="C14" s="30" t="s">
        <v>15</v>
      </c>
    </row>
    <row r="15" spans="2:4" ht="45">
      <c r="B15" s="24" t="s">
        <v>8</v>
      </c>
      <c r="C15" s="30" t="s">
        <v>16</v>
      </c>
    </row>
  </sheetData>
  <sheetProtection password="9F36"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tabColor theme="8" tint="0.59999389629810485"/>
    <pageSetUpPr autoPageBreaks="0" fitToPage="1"/>
  </sheetPr>
  <dimension ref="A1:L37"/>
  <sheetViews>
    <sheetView showGridLines="0" workbookViewId="0">
      <selection activeCell="C5" sqref="C5"/>
    </sheetView>
  </sheetViews>
  <sheetFormatPr baseColWidth="10" defaultColWidth="8.88671875" defaultRowHeight="14.25"/>
  <cols>
    <col min="1" max="1" width="1.77734375" style="1" customWidth="1"/>
    <col min="2" max="8" width="15.44140625" style="1" customWidth="1"/>
    <col min="9" max="9" width="1.77734375" style="1" customWidth="1"/>
    <col min="10" max="10" width="8.77734375" style="1" customWidth="1"/>
    <col min="11" max="12" width="15.77734375" style="1" customWidth="1"/>
    <col min="13" max="13" width="1.77734375" style="1" customWidth="1"/>
    <col min="14" max="16384" width="8.88671875" style="1"/>
  </cols>
  <sheetData>
    <row r="1" spans="1:12" ht="9" customHeight="1">
      <c r="I1" s="1" t="s">
        <v>1</v>
      </c>
    </row>
    <row r="2" spans="1:12" s="37" customFormat="1" ht="59.25" customHeight="1">
      <c r="B2" s="41" t="str">
        <f>"Enero "&amp;CalendarYear</f>
        <v>Enero 2022</v>
      </c>
      <c r="C2" s="41"/>
      <c r="D2" s="41"/>
      <c r="E2" s="41"/>
      <c r="F2" s="41"/>
      <c r="G2" s="41"/>
      <c r="H2" s="41"/>
    </row>
    <row r="3" spans="1:12" s="37" customFormat="1" ht="15" customHeight="1">
      <c r="B3" s="32"/>
      <c r="C3" s="32"/>
      <c r="D3" s="32"/>
      <c r="E3" s="32"/>
      <c r="F3" s="32"/>
      <c r="G3" s="32"/>
      <c r="H3" s="32"/>
    </row>
    <row r="4" spans="1:12" s="2" customFormat="1" ht="22.5" customHeight="1" thickBot="1">
      <c r="A4" s="1"/>
      <c r="B4" s="38" t="str">
        <f>InicioDeLaSemana</f>
        <v>Lunes</v>
      </c>
      <c r="C4" s="38" t="str">
        <f>TEXT(C5,"dddd")</f>
        <v>martes</v>
      </c>
      <c r="D4" s="38" t="str">
        <f t="shared" ref="D4:H4" si="0">TEXT(D5,"dddd")</f>
        <v>miércoles</v>
      </c>
      <c r="E4" s="38" t="str">
        <f t="shared" si="0"/>
        <v>jueves</v>
      </c>
      <c r="F4" s="38" t="str">
        <f t="shared" si="0"/>
        <v>viernes</v>
      </c>
      <c r="G4" s="38" t="str">
        <f t="shared" si="0"/>
        <v>sábado</v>
      </c>
      <c r="H4" s="38" t="str">
        <f t="shared" si="0"/>
        <v>domingo</v>
      </c>
      <c r="K4" s="10" t="s">
        <v>4</v>
      </c>
      <c r="L4" s="10"/>
    </row>
    <row r="5" spans="1:12" s="4" customFormat="1" ht="19.5" customHeight="1">
      <c r="A5" s="40"/>
      <c r="B5" s="73">
        <f t="array" ref="B5:H5">DaysAndWeeks+DATE(CalendarYear,1,1)-WEEKDAY(DATE(CalendarYear,1,1),(InicioDeLaSemana="lunes")+1)+1</f>
        <v>44557</v>
      </c>
      <c r="C5" s="50">
        <v>44558</v>
      </c>
      <c r="D5" s="50">
        <v>44559</v>
      </c>
      <c r="E5" s="50">
        <v>44560</v>
      </c>
      <c r="F5" s="50">
        <v>44561</v>
      </c>
      <c r="G5" s="50">
        <v>44562</v>
      </c>
      <c r="H5" s="50">
        <v>44563</v>
      </c>
      <c r="K5" s="7" t="s">
        <v>2</v>
      </c>
      <c r="L5" s="8" t="s">
        <v>3</v>
      </c>
    </row>
    <row r="6" spans="1:12" s="3" customFormat="1" ht="48" customHeight="1">
      <c r="A6" s="39"/>
      <c r="B6" s="60"/>
      <c r="C6" s="59"/>
      <c r="D6" s="59"/>
      <c r="E6" s="59"/>
      <c r="F6" s="59"/>
      <c r="G6" s="59"/>
      <c r="H6" s="59"/>
      <c r="K6" s="5">
        <v>2022</v>
      </c>
      <c r="L6" s="6" t="s">
        <v>5</v>
      </c>
    </row>
    <row r="7" spans="1:12" s="4" customFormat="1" ht="19.5" customHeight="1">
      <c r="A7" s="40"/>
      <c r="B7" s="51">
        <f t="array" ref="B7:H7">DaysAndWeeks+DATE(CalendarYear,1,1)-WEEKDAY(DATE(CalendarYear,1,1),(InicioDeLaSemana="lunes")+1)+8</f>
        <v>44564</v>
      </c>
      <c r="C7" s="52">
        <v>44565</v>
      </c>
      <c r="D7" s="52">
        <v>44566</v>
      </c>
      <c r="E7" s="52">
        <v>44567</v>
      </c>
      <c r="F7" s="52">
        <v>44568</v>
      </c>
      <c r="G7" s="52">
        <v>44569</v>
      </c>
      <c r="H7" s="52">
        <v>44570</v>
      </c>
    </row>
    <row r="8" spans="1:12" s="3" customFormat="1" ht="48" customHeight="1">
      <c r="A8" s="39"/>
      <c r="B8" s="61"/>
      <c r="C8" s="62"/>
      <c r="D8" s="62"/>
      <c r="E8" s="62"/>
      <c r="F8" s="62"/>
      <c r="G8" s="62"/>
      <c r="H8" s="62"/>
    </row>
    <row r="9" spans="1:12" s="4" customFormat="1" ht="19.5" customHeight="1">
      <c r="A9" s="40"/>
      <c r="B9" s="49">
        <f t="array" ref="B9:H9">DaysAndWeeks+DATE(CalendarYear,1,1)-WEEKDAY(DATE(CalendarYear,1,1),(InicioDeLaSemana="lunes")+1)+15</f>
        <v>44571</v>
      </c>
      <c r="C9" s="50">
        <v>44572</v>
      </c>
      <c r="D9" s="50">
        <v>44573</v>
      </c>
      <c r="E9" s="50">
        <v>44574</v>
      </c>
      <c r="F9" s="50">
        <v>44575</v>
      </c>
      <c r="G9" s="50">
        <v>44576</v>
      </c>
      <c r="H9" s="50">
        <v>44577</v>
      </c>
    </row>
    <row r="10" spans="1:12" s="3" customFormat="1" ht="48" customHeight="1">
      <c r="A10" s="39"/>
      <c r="B10" s="60"/>
      <c r="C10" s="59"/>
      <c r="D10" s="59"/>
      <c r="E10" s="59"/>
      <c r="F10" s="59"/>
      <c r="G10" s="59"/>
      <c r="H10" s="59"/>
    </row>
    <row r="11" spans="1:12" s="4" customFormat="1" ht="19.5" customHeight="1">
      <c r="A11" s="40"/>
      <c r="B11" s="51">
        <f t="array" ref="B11:H11">DaysAndWeeks+DATE(CalendarYear,1,1)-WEEKDAY(DATE(CalendarYear,1,1),(InicioDeLaSemana="lunes")+1)+22</f>
        <v>44578</v>
      </c>
      <c r="C11" s="52">
        <v>44579</v>
      </c>
      <c r="D11" s="52">
        <v>44580</v>
      </c>
      <c r="E11" s="52">
        <v>44581</v>
      </c>
      <c r="F11" s="52">
        <v>44582</v>
      </c>
      <c r="G11" s="52">
        <v>44583</v>
      </c>
      <c r="H11" s="52">
        <v>44584</v>
      </c>
    </row>
    <row r="12" spans="1:12" s="3" customFormat="1" ht="48" customHeight="1">
      <c r="A12" s="39"/>
      <c r="B12" s="63"/>
      <c r="C12" s="62"/>
      <c r="D12" s="62"/>
      <c r="E12" s="62"/>
      <c r="F12" s="62"/>
      <c r="G12" s="62"/>
      <c r="H12" s="62"/>
    </row>
    <row r="13" spans="1:12" s="4" customFormat="1" ht="19.5" customHeight="1">
      <c r="A13" s="40"/>
      <c r="B13" s="49">
        <f t="array" ref="B13:H13">DaysAndWeeks+DATE(CalendarYear,1,1)-WEEKDAY(DATE(CalendarYear,1,1),(InicioDeLaSemana="lunes")+1)+29</f>
        <v>44585</v>
      </c>
      <c r="C13" s="50">
        <v>44586</v>
      </c>
      <c r="D13" s="50">
        <v>44587</v>
      </c>
      <c r="E13" s="50">
        <v>44588</v>
      </c>
      <c r="F13" s="50">
        <v>44589</v>
      </c>
      <c r="G13" s="50">
        <v>44590</v>
      </c>
      <c r="H13" s="50">
        <v>44591</v>
      </c>
    </row>
    <row r="14" spans="1:12" s="3" customFormat="1" ht="48" customHeight="1">
      <c r="A14" s="39"/>
      <c r="B14" s="60"/>
      <c r="C14" s="59"/>
      <c r="D14" s="59"/>
      <c r="E14" s="59"/>
      <c r="F14" s="59"/>
      <c r="G14" s="59"/>
      <c r="H14" s="59"/>
    </row>
    <row r="15" spans="1:12" s="4" customFormat="1" ht="19.5" customHeight="1">
      <c r="A15" s="40"/>
      <c r="B15" s="51">
        <f t="array" ref="B15:C15">DaysAndWeeks+DATE(CalendarYear,1,1)-WEEKDAY(DATE(CalendarYear,1,1),(InicioDeLaSemana="lunes")+1)+36</f>
        <v>44592</v>
      </c>
      <c r="C15" s="52">
        <v>44593</v>
      </c>
      <c r="D15" s="17" t="s">
        <v>0</v>
      </c>
      <c r="E15" s="17"/>
      <c r="F15" s="17"/>
      <c r="G15" s="17"/>
      <c r="H15" s="17"/>
    </row>
    <row r="16" spans="1:12" s="3" customFormat="1" ht="48" customHeight="1">
      <c r="A16" s="39"/>
      <c r="B16" s="63"/>
      <c r="C16" s="62"/>
      <c r="D16" s="13"/>
      <c r="E16" s="13"/>
      <c r="F16" s="13"/>
      <c r="G16" s="13"/>
      <c r="H16" s="13"/>
    </row>
    <row r="35" spans="2:3">
      <c r="B35" s="11">
        <v>2022</v>
      </c>
      <c r="C35" s="12" t="s">
        <v>5</v>
      </c>
    </row>
    <row r="36" spans="2:3">
      <c r="B36" s="11">
        <v>2023</v>
      </c>
      <c r="C36" s="12" t="s">
        <v>6</v>
      </c>
    </row>
    <row r="37" spans="2:3">
      <c r="B37" s="11"/>
      <c r="C37" s="11"/>
    </row>
  </sheetData>
  <dataConsolidate/>
  <mergeCells count="4">
    <mergeCell ref="D15:H15"/>
    <mergeCell ref="D16:H16"/>
    <mergeCell ref="K4:L4"/>
    <mergeCell ref="B2:H2"/>
  </mergeCells>
  <phoneticPr fontId="3" type="noConversion"/>
  <conditionalFormatting sqref="B13:H13 B15:C15">
    <cfRule type="expression" dxfId="23" priority="24">
      <formula>AND(DAY(B13)&gt;=1,DAY(B13)&lt;=15)</formula>
    </cfRule>
  </conditionalFormatting>
  <conditionalFormatting sqref="B5:G5">
    <cfRule type="expression" dxfId="22" priority="23">
      <formula>DAY(B5)&gt;8</formula>
    </cfRule>
  </conditionalFormatting>
  <dataValidations count="2">
    <dataValidation type="list" allowBlank="1" showInputMessage="1" showErrorMessage="1" sqref="K6">
      <formula1>$B$35:$B$36</formula1>
    </dataValidation>
    <dataValidation type="list" allowBlank="1" showInputMessage="1" showErrorMessage="1" sqref="L6">
      <formula1>$C$35:$C$36</formula1>
    </dataValidation>
  </dataValidations>
  <printOptions horizontalCentered="1"/>
  <pageMargins left="0.25" right="0.25" top="0.5" bottom="0.5" header="0.3" footer="0.3"/>
  <pageSetup paperSize="9" orientation="landscape" r:id="rId1"/>
  <headerFooter differentFirst="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2">
    <tabColor theme="8"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6384" width="8.88671875" style="1"/>
  </cols>
  <sheetData>
    <row r="1" spans="1:9" ht="9" customHeight="1">
      <c r="I1" s="1" t="s">
        <v>1</v>
      </c>
    </row>
    <row r="2" spans="1:9" s="37" customFormat="1" ht="59.25" customHeight="1">
      <c r="B2" s="36" t="str">
        <f>"Febrero "&amp;CalendarYear</f>
        <v>Febrero 2022</v>
      </c>
      <c r="C2" s="36"/>
      <c r="D2" s="36"/>
      <c r="E2" s="36"/>
      <c r="F2" s="36"/>
      <c r="G2" s="36"/>
      <c r="H2" s="36"/>
    </row>
    <row r="3" spans="1:9" s="37" customFormat="1" ht="15" customHeight="1">
      <c r="B3" s="32"/>
      <c r="C3" s="32"/>
      <c r="D3" s="32"/>
      <c r="E3" s="32"/>
      <c r="F3" s="32"/>
      <c r="G3" s="32"/>
      <c r="H3" s="32"/>
    </row>
    <row r="4" spans="1:9" s="2" customFormat="1" ht="22.5" customHeight="1" thickBot="1">
      <c r="A4" s="1"/>
      <c r="B4" s="38" t="str">
        <f>InicioDeLaSemana</f>
        <v>Lunes</v>
      </c>
      <c r="C4" s="38" t="str">
        <f>TEXT(C5,"dddd")</f>
        <v>martes</v>
      </c>
      <c r="D4" s="38" t="str">
        <f t="shared" ref="D4:H4" si="0">TEXT(D5,"dddd")</f>
        <v>miércoles</v>
      </c>
      <c r="E4" s="38" t="str">
        <f t="shared" si="0"/>
        <v>jueves</v>
      </c>
      <c r="F4" s="38" t="str">
        <f t="shared" si="0"/>
        <v>viernes</v>
      </c>
      <c r="G4" s="38" t="str">
        <f t="shared" si="0"/>
        <v>sábado</v>
      </c>
      <c r="H4" s="38" t="str">
        <f t="shared" si="0"/>
        <v>domingo</v>
      </c>
    </row>
    <row r="5" spans="1:9" s="4" customFormat="1" ht="19.5" customHeight="1">
      <c r="A5" s="40"/>
      <c r="B5" s="49">
        <f t="array" ref="B5:H5">DaysAndWeeks+DATE(CalendarYear,2,1)-WEEKDAY(DATE(CalendarYear,2,1),(InicioDeLaSemana="lunes")+1)+1</f>
        <v>44592</v>
      </c>
      <c r="C5" s="50">
        <v>44593</v>
      </c>
      <c r="D5" s="50">
        <v>44594</v>
      </c>
      <c r="E5" s="50">
        <v>44595</v>
      </c>
      <c r="F5" s="50">
        <v>44596</v>
      </c>
      <c r="G5" s="50">
        <v>44597</v>
      </c>
      <c r="H5" s="50">
        <v>44598</v>
      </c>
    </row>
    <row r="6" spans="1:9" s="3" customFormat="1" ht="48" customHeight="1">
      <c r="A6" s="39"/>
      <c r="B6" s="60"/>
      <c r="C6" s="59"/>
      <c r="D6" s="59"/>
      <c r="E6" s="59"/>
      <c r="F6" s="59"/>
      <c r="G6" s="59"/>
      <c r="H6" s="59"/>
    </row>
    <row r="7" spans="1:9" s="4" customFormat="1" ht="19.5" customHeight="1">
      <c r="A7" s="40"/>
      <c r="B7" s="51">
        <f t="array" ref="B7:H7">DaysAndWeeks+DATE(CalendarYear,2,1)-WEEKDAY(DATE(CalendarYear,2,1),(InicioDeLaSemana="lunes")+1)+8</f>
        <v>44599</v>
      </c>
      <c r="C7" s="52">
        <v>44600</v>
      </c>
      <c r="D7" s="52">
        <v>44601</v>
      </c>
      <c r="E7" s="52">
        <v>44602</v>
      </c>
      <c r="F7" s="52">
        <v>44603</v>
      </c>
      <c r="G7" s="52">
        <v>44604</v>
      </c>
      <c r="H7" s="52">
        <v>44605</v>
      </c>
    </row>
    <row r="8" spans="1:9" s="3" customFormat="1" ht="48" customHeight="1">
      <c r="A8" s="39"/>
      <c r="B8" s="61"/>
      <c r="C8" s="62"/>
      <c r="D8" s="62"/>
      <c r="E8" s="62"/>
      <c r="F8" s="62"/>
      <c r="G8" s="62"/>
      <c r="H8" s="62"/>
    </row>
    <row r="9" spans="1:9" s="4" customFormat="1" ht="19.5" customHeight="1">
      <c r="A9" s="40"/>
      <c r="B9" s="49">
        <f t="array" ref="B9:H9">DaysAndWeeks+DATE(CalendarYear,2,1)-WEEKDAY(DATE(CalendarYear,2,1),(InicioDeLaSemana="lunes")+1)+15</f>
        <v>44606</v>
      </c>
      <c r="C9" s="50">
        <v>44607</v>
      </c>
      <c r="D9" s="50">
        <v>44608</v>
      </c>
      <c r="E9" s="50">
        <v>44609</v>
      </c>
      <c r="F9" s="50">
        <v>44610</v>
      </c>
      <c r="G9" s="50">
        <v>44611</v>
      </c>
      <c r="H9" s="50">
        <v>44612</v>
      </c>
    </row>
    <row r="10" spans="1:9" s="3" customFormat="1" ht="48" customHeight="1">
      <c r="A10" s="39"/>
      <c r="B10" s="60"/>
      <c r="C10" s="59"/>
      <c r="D10" s="59"/>
      <c r="E10" s="59"/>
      <c r="F10" s="59"/>
      <c r="G10" s="59"/>
      <c r="H10" s="59"/>
    </row>
    <row r="11" spans="1:9" s="4" customFormat="1" ht="19.5" customHeight="1">
      <c r="A11" s="40"/>
      <c r="B11" s="51">
        <f t="array" ref="B11:H11">DaysAndWeeks+DATE(CalendarYear,2,1)-WEEKDAY(DATE(CalendarYear,2,1),(InicioDeLaSemana="lunes")+1)+22</f>
        <v>44613</v>
      </c>
      <c r="C11" s="52">
        <v>44614</v>
      </c>
      <c r="D11" s="52">
        <v>44615</v>
      </c>
      <c r="E11" s="52">
        <v>44616</v>
      </c>
      <c r="F11" s="52">
        <v>44617</v>
      </c>
      <c r="G11" s="52">
        <v>44618</v>
      </c>
      <c r="H11" s="52">
        <v>44619</v>
      </c>
    </row>
    <row r="12" spans="1:9" s="3" customFormat="1" ht="48" customHeight="1">
      <c r="A12" s="39"/>
      <c r="B12" s="63"/>
      <c r="C12" s="62"/>
      <c r="D12" s="62"/>
      <c r="E12" s="62"/>
      <c r="F12" s="62"/>
      <c r="G12" s="62"/>
      <c r="H12" s="62"/>
    </row>
    <row r="13" spans="1:9" s="4" customFormat="1" ht="19.5" customHeight="1">
      <c r="A13" s="40"/>
      <c r="B13" s="49">
        <f t="array" ref="B13:H13">DaysAndWeeks+DATE(CalendarYear,2,1)-WEEKDAY(DATE(CalendarYear,2,1),(InicioDeLaSemana="lunes")+1)+29</f>
        <v>44620</v>
      </c>
      <c r="C13" s="50">
        <v>44621</v>
      </c>
      <c r="D13" s="50">
        <v>44622</v>
      </c>
      <c r="E13" s="50">
        <v>44623</v>
      </c>
      <c r="F13" s="50">
        <v>44624</v>
      </c>
      <c r="G13" s="50">
        <v>44625</v>
      </c>
      <c r="H13" s="50">
        <v>44626</v>
      </c>
    </row>
    <row r="14" spans="1:9" s="3" customFormat="1" ht="48" customHeight="1">
      <c r="A14" s="39"/>
      <c r="B14" s="60"/>
      <c r="C14" s="59"/>
      <c r="D14" s="59"/>
      <c r="E14" s="59"/>
      <c r="F14" s="59"/>
      <c r="G14" s="59"/>
      <c r="H14" s="59"/>
    </row>
    <row r="15" spans="1:9" s="4" customFormat="1" ht="19.5" customHeight="1">
      <c r="A15" s="40"/>
      <c r="B15" s="51">
        <f t="array" ref="B15:C15">DaysAndWeeks+DATE(CalendarYear,2,1)-WEEKDAY(DATE(CalendarYear,2,1),(InicioDeLaSemana="lunes")+1)+36</f>
        <v>44627</v>
      </c>
      <c r="C15" s="52">
        <v>44628</v>
      </c>
      <c r="D15" s="17" t="s">
        <v>0</v>
      </c>
      <c r="E15" s="17"/>
      <c r="F15" s="17"/>
      <c r="G15" s="17"/>
      <c r="H15" s="17"/>
    </row>
    <row r="16" spans="1:9" s="3" customFormat="1" ht="48" customHeight="1">
      <c r="A16" s="39"/>
      <c r="B16" s="63"/>
      <c r="C16" s="62"/>
      <c r="D16" s="13"/>
      <c r="E16" s="13"/>
      <c r="F16" s="13"/>
      <c r="G16" s="13"/>
      <c r="H16" s="13"/>
    </row>
  </sheetData>
  <mergeCells count="3">
    <mergeCell ref="D15:H15"/>
    <mergeCell ref="D16:H16"/>
    <mergeCell ref="B2:H2"/>
  </mergeCells>
  <conditionalFormatting sqref="B13:H13 B15:C15">
    <cfRule type="expression" dxfId="1" priority="2">
      <formula>AND(DAY(B13)&gt;=1,DAY(B13)&lt;=15)</formula>
    </cfRule>
  </conditionalFormatting>
  <conditionalFormatting sqref="B5:G5">
    <cfRule type="expression" dxfId="0" priority="1">
      <formula>DAY(B5)&gt;8</formula>
    </cfRule>
  </conditionalFormatting>
  <printOptions horizontalCentered="1"/>
  <pageMargins left="0.25" right="0.25" top="0.5" bottom="0.5" header="0.3" footer="0.3"/>
  <pageSetup paperSize="9" orientation="landscape" r:id="rId1"/>
  <headerFooter differentFirst="1"/>
</worksheet>
</file>

<file path=xl/worksheets/sheet4.xml><?xml version="1.0" encoding="utf-8"?>
<worksheet xmlns="http://schemas.openxmlformats.org/spreadsheetml/2006/main" xmlns:r="http://schemas.openxmlformats.org/officeDocument/2006/relationships">
  <sheetPr codeName="Sheet3">
    <tabColor theme="9"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2" t="str">
        <f>"Marzo "&amp;CalendarYear</f>
        <v>Marzo 2022</v>
      </c>
      <c r="C2" s="42"/>
      <c r="D2" s="42"/>
      <c r="E2" s="42"/>
      <c r="F2" s="42"/>
      <c r="G2" s="42"/>
      <c r="H2" s="42"/>
    </row>
    <row r="3" spans="1:9" s="37" customFormat="1" ht="15" customHeight="1">
      <c r="B3" s="35"/>
      <c r="C3" s="35"/>
      <c r="D3" s="35"/>
      <c r="E3" s="35"/>
      <c r="F3" s="35"/>
      <c r="G3" s="35"/>
      <c r="H3" s="35"/>
    </row>
    <row r="4" spans="1:9" s="2" customFormat="1" ht="22.5" customHeight="1" thickBot="1">
      <c r="A4" s="1"/>
      <c r="B4" s="43" t="str">
        <f>InicioDeLaSemana</f>
        <v>Lunes</v>
      </c>
      <c r="C4" s="43" t="str">
        <f t="shared" ref="C4:H4" si="0">TEXT(C5,"dddd")</f>
        <v>martes</v>
      </c>
      <c r="D4" s="43" t="str">
        <f t="shared" si="0"/>
        <v>miércoles</v>
      </c>
      <c r="E4" s="43" t="str">
        <f t="shared" si="0"/>
        <v>jueves</v>
      </c>
      <c r="F4" s="43" t="str">
        <f t="shared" si="0"/>
        <v>viernes</v>
      </c>
      <c r="G4" s="43" t="str">
        <f t="shared" si="0"/>
        <v>sábado</v>
      </c>
      <c r="H4" s="43" t="str">
        <f t="shared" si="0"/>
        <v>domingo</v>
      </c>
    </row>
    <row r="5" spans="1:9" s="4" customFormat="1" ht="19.5" customHeight="1">
      <c r="A5" s="40"/>
      <c r="B5" s="49">
        <f t="array" ref="B5:H5">DaysAndWeeks+DATE(CalendarYear,3,1)-WEEKDAY(DATE(CalendarYear,3,1),(InicioDeLaSemana="lunes")+1)+1</f>
        <v>44620</v>
      </c>
      <c r="C5" s="50">
        <v>44621</v>
      </c>
      <c r="D5" s="50">
        <v>44622</v>
      </c>
      <c r="E5" s="50">
        <v>44623</v>
      </c>
      <c r="F5" s="50">
        <v>44624</v>
      </c>
      <c r="G5" s="50">
        <v>44625</v>
      </c>
      <c r="H5" s="50">
        <v>44626</v>
      </c>
    </row>
    <row r="6" spans="1:9" s="3" customFormat="1" ht="48" customHeight="1">
      <c r="A6" s="39"/>
      <c r="B6" s="60"/>
      <c r="C6" s="59"/>
      <c r="D6" s="59"/>
      <c r="E6" s="59"/>
      <c r="F6" s="59"/>
      <c r="G6" s="59"/>
      <c r="H6" s="59"/>
    </row>
    <row r="7" spans="1:9" s="4" customFormat="1" ht="19.5" customHeight="1">
      <c r="A7" s="40"/>
      <c r="B7" s="53">
        <f t="array" ref="B7:H7">DaysAndWeeks+DATE(CalendarYear,3,1)-WEEKDAY(DATE(CalendarYear,3,1),(InicioDeLaSemana="lunes")+1)+8</f>
        <v>44627</v>
      </c>
      <c r="C7" s="54">
        <v>44628</v>
      </c>
      <c r="D7" s="54">
        <v>44629</v>
      </c>
      <c r="E7" s="54">
        <v>44630</v>
      </c>
      <c r="F7" s="54">
        <v>44631</v>
      </c>
      <c r="G7" s="54">
        <v>44632</v>
      </c>
      <c r="H7" s="54">
        <v>44633</v>
      </c>
    </row>
    <row r="8" spans="1:9" s="3" customFormat="1" ht="48" customHeight="1">
      <c r="A8" s="39"/>
      <c r="B8" s="64"/>
      <c r="C8" s="65"/>
      <c r="D8" s="65"/>
      <c r="E8" s="65"/>
      <c r="F8" s="65"/>
      <c r="G8" s="65"/>
      <c r="H8" s="65"/>
    </row>
    <row r="9" spans="1:9" s="4" customFormat="1" ht="19.5" customHeight="1">
      <c r="A9" s="40"/>
      <c r="B9" s="49">
        <f t="array" ref="B9:H9">DaysAndWeeks+DATE(CalendarYear,3,1)-WEEKDAY(DATE(CalendarYear,3,1),(InicioDeLaSemana="lunes")+1)+15</f>
        <v>44634</v>
      </c>
      <c r="C9" s="50">
        <v>44635</v>
      </c>
      <c r="D9" s="50">
        <v>44636</v>
      </c>
      <c r="E9" s="50">
        <v>44637</v>
      </c>
      <c r="F9" s="50">
        <v>44638</v>
      </c>
      <c r="G9" s="50">
        <v>44639</v>
      </c>
      <c r="H9" s="50">
        <v>44640</v>
      </c>
    </row>
    <row r="10" spans="1:9" s="3" customFormat="1" ht="48" customHeight="1">
      <c r="A10" s="39"/>
      <c r="B10" s="60"/>
      <c r="C10" s="59"/>
      <c r="D10" s="59"/>
      <c r="E10" s="59"/>
      <c r="F10" s="59"/>
      <c r="G10" s="59"/>
      <c r="H10" s="59"/>
    </row>
    <row r="11" spans="1:9" s="4" customFormat="1" ht="19.5" customHeight="1">
      <c r="A11" s="40"/>
      <c r="B11" s="53">
        <f t="array" ref="B11:H11">DaysAndWeeks+DATE(CalendarYear,3,1)-WEEKDAY(DATE(CalendarYear,3,1),(InicioDeLaSemana="lunes")+1)+22</f>
        <v>44641</v>
      </c>
      <c r="C11" s="54">
        <v>44642</v>
      </c>
      <c r="D11" s="54">
        <v>44643</v>
      </c>
      <c r="E11" s="54">
        <v>44644</v>
      </c>
      <c r="F11" s="54">
        <v>44645</v>
      </c>
      <c r="G11" s="54">
        <v>44646</v>
      </c>
      <c r="H11" s="54">
        <v>44647</v>
      </c>
    </row>
    <row r="12" spans="1:9" s="3" customFormat="1" ht="48" customHeight="1">
      <c r="A12" s="39"/>
      <c r="B12" s="66"/>
      <c r="C12" s="65"/>
      <c r="D12" s="65"/>
      <c r="E12" s="65"/>
      <c r="F12" s="65"/>
      <c r="G12" s="65"/>
      <c r="H12" s="65"/>
    </row>
    <row r="13" spans="1:9" s="4" customFormat="1" ht="19.5" customHeight="1">
      <c r="A13" s="40"/>
      <c r="B13" s="49">
        <f t="array" ref="B13:H13">DaysAndWeeks+DATE(CalendarYear,3,1)-WEEKDAY(DATE(CalendarYear,3,1),(InicioDeLaSemana="lunes")+1)+29</f>
        <v>44648</v>
      </c>
      <c r="C13" s="50">
        <v>44649</v>
      </c>
      <c r="D13" s="50">
        <v>44650</v>
      </c>
      <c r="E13" s="50">
        <v>44651</v>
      </c>
      <c r="F13" s="50">
        <v>44652</v>
      </c>
      <c r="G13" s="50">
        <v>44653</v>
      </c>
      <c r="H13" s="50">
        <v>44654</v>
      </c>
    </row>
    <row r="14" spans="1:9" s="3" customFormat="1" ht="48" customHeight="1">
      <c r="A14" s="39"/>
      <c r="B14" s="60"/>
      <c r="C14" s="59"/>
      <c r="D14" s="59"/>
      <c r="E14" s="59"/>
      <c r="F14" s="59"/>
      <c r="G14" s="59"/>
      <c r="H14" s="59"/>
    </row>
    <row r="15" spans="1:9" s="4" customFormat="1" ht="19.5" customHeight="1">
      <c r="A15" s="40"/>
      <c r="B15" s="53">
        <f t="array" ref="B15:C15">DaysAndWeeks+DATE(CalendarYear,3,1)-WEEKDAY(DATE(CalendarYear,3,1),(InicioDeLaSemana="lunes")+1)+36</f>
        <v>44655</v>
      </c>
      <c r="C15" s="54">
        <v>44656</v>
      </c>
      <c r="D15" s="20" t="s">
        <v>0</v>
      </c>
      <c r="E15" s="20"/>
      <c r="F15" s="20"/>
      <c r="G15" s="20"/>
      <c r="H15" s="20"/>
    </row>
    <row r="16" spans="1:9" s="3" customFormat="1" ht="48" customHeight="1">
      <c r="A16" s="39"/>
      <c r="B16" s="66"/>
      <c r="C16" s="65"/>
      <c r="D16" s="16"/>
      <c r="E16" s="16"/>
      <c r="F16" s="16"/>
      <c r="G16" s="16"/>
      <c r="H16" s="16"/>
    </row>
  </sheetData>
  <mergeCells count="3">
    <mergeCell ref="D15:H15"/>
    <mergeCell ref="D16:H16"/>
    <mergeCell ref="B2:H2"/>
  </mergeCells>
  <conditionalFormatting sqref="B13:H13 B15:C15">
    <cfRule type="expression" dxfId="3" priority="2">
      <formula>AND(DAY(B13)&gt;=1,DAY(B13)&lt;=15)</formula>
    </cfRule>
  </conditionalFormatting>
  <conditionalFormatting sqref="B5:G5">
    <cfRule type="expression" dxfId="2" priority="1">
      <formula>DAY(B5)&gt;8</formula>
    </cfRule>
  </conditionalFormatting>
  <printOptions horizontalCentered="1"/>
  <pageMargins left="0.25" right="0.25" top="0.5" bottom="0.5" header="0.3" footer="0.3"/>
  <pageSetup paperSize="9" orientation="landscape" r:id="rId1"/>
  <headerFooter differentFirst="1"/>
</worksheet>
</file>

<file path=xl/worksheets/sheet5.xml><?xml version="1.0" encoding="utf-8"?>
<worksheet xmlns="http://schemas.openxmlformats.org/spreadsheetml/2006/main" xmlns:r="http://schemas.openxmlformats.org/officeDocument/2006/relationships">
  <sheetPr codeName="Sheet4">
    <tabColor theme="9"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2" t="str">
        <f>"Abril "&amp;CalendarYear</f>
        <v>Abril 2022</v>
      </c>
      <c r="C2" s="42"/>
      <c r="D2" s="42"/>
      <c r="E2" s="42"/>
      <c r="F2" s="42"/>
      <c r="G2" s="42"/>
      <c r="H2" s="42"/>
    </row>
    <row r="3" spans="1:9" s="37" customFormat="1" ht="15" customHeight="1">
      <c r="B3" s="35"/>
      <c r="C3" s="35"/>
      <c r="D3" s="35"/>
      <c r="E3" s="35"/>
      <c r="F3" s="35"/>
      <c r="G3" s="35"/>
      <c r="H3" s="35"/>
    </row>
    <row r="4" spans="1:9" s="2" customFormat="1" ht="22.5" customHeight="1" thickBot="1">
      <c r="A4" s="1"/>
      <c r="B4" s="43" t="str">
        <f>InicioDeLaSemana</f>
        <v>Lunes</v>
      </c>
      <c r="C4" s="43" t="str">
        <f t="shared" ref="C4:H4" si="0">TEXT(C5,"dddd")</f>
        <v>martes</v>
      </c>
      <c r="D4" s="43" t="str">
        <f t="shared" si="0"/>
        <v>miércoles</v>
      </c>
      <c r="E4" s="43" t="str">
        <f t="shared" si="0"/>
        <v>jueves</v>
      </c>
      <c r="F4" s="43" t="str">
        <f t="shared" si="0"/>
        <v>viernes</v>
      </c>
      <c r="G4" s="43" t="str">
        <f t="shared" si="0"/>
        <v>sábado</v>
      </c>
      <c r="H4" s="43" t="str">
        <f t="shared" si="0"/>
        <v>domingo</v>
      </c>
    </row>
    <row r="5" spans="1:9" s="4" customFormat="1" ht="19.5" customHeight="1">
      <c r="A5" s="40"/>
      <c r="B5" s="49">
        <f t="array" ref="B5:H5">DaysAndWeeks+DATE(CalendarYear,4,1)-WEEKDAY(DATE(CalendarYear,4,1),(InicioDeLaSemana="lunes")+1)+1</f>
        <v>44648</v>
      </c>
      <c r="C5" s="50">
        <v>44649</v>
      </c>
      <c r="D5" s="50">
        <v>44650</v>
      </c>
      <c r="E5" s="50">
        <v>44651</v>
      </c>
      <c r="F5" s="50">
        <v>44652</v>
      </c>
      <c r="G5" s="50">
        <v>44653</v>
      </c>
      <c r="H5" s="50">
        <v>44654</v>
      </c>
    </row>
    <row r="6" spans="1:9" s="3" customFormat="1" ht="48" customHeight="1">
      <c r="A6" s="39"/>
      <c r="B6" s="60"/>
      <c r="C6" s="59"/>
      <c r="D6" s="59"/>
      <c r="E6" s="59"/>
      <c r="F6" s="59"/>
      <c r="G6" s="59"/>
      <c r="H6" s="59"/>
    </row>
    <row r="7" spans="1:9" s="4" customFormat="1" ht="19.5" customHeight="1">
      <c r="A7" s="40"/>
      <c r="B7" s="53">
        <f t="array" ref="B7:H7">DaysAndWeeks+DATE(CalendarYear,4,1)-WEEKDAY(DATE(CalendarYear,4,1),(InicioDeLaSemana="lunes")+1)+8</f>
        <v>44655</v>
      </c>
      <c r="C7" s="54">
        <v>44656</v>
      </c>
      <c r="D7" s="54">
        <v>44657</v>
      </c>
      <c r="E7" s="54">
        <v>44658</v>
      </c>
      <c r="F7" s="54">
        <v>44659</v>
      </c>
      <c r="G7" s="54">
        <v>44660</v>
      </c>
      <c r="H7" s="54">
        <v>44661</v>
      </c>
    </row>
    <row r="8" spans="1:9" s="3" customFormat="1" ht="48" customHeight="1">
      <c r="A8" s="39"/>
      <c r="B8" s="64"/>
      <c r="C8" s="65"/>
      <c r="D8" s="65"/>
      <c r="E8" s="65"/>
      <c r="F8" s="65"/>
      <c r="G8" s="65"/>
      <c r="H8" s="65"/>
    </row>
    <row r="9" spans="1:9" s="4" customFormat="1" ht="19.5" customHeight="1">
      <c r="A9" s="40"/>
      <c r="B9" s="49">
        <f t="array" ref="B9:H9">DaysAndWeeks+DATE(CalendarYear,4,1)-WEEKDAY(DATE(CalendarYear,4,1),(InicioDeLaSemana="lunes")+1)+15</f>
        <v>44662</v>
      </c>
      <c r="C9" s="50">
        <v>44663</v>
      </c>
      <c r="D9" s="50">
        <v>44664</v>
      </c>
      <c r="E9" s="50">
        <v>44665</v>
      </c>
      <c r="F9" s="50">
        <v>44666</v>
      </c>
      <c r="G9" s="50">
        <v>44667</v>
      </c>
      <c r="H9" s="50">
        <v>44668</v>
      </c>
    </row>
    <row r="10" spans="1:9" s="3" customFormat="1" ht="48" customHeight="1">
      <c r="A10" s="39"/>
      <c r="B10" s="60"/>
      <c r="C10" s="59"/>
      <c r="D10" s="59"/>
      <c r="E10" s="59"/>
      <c r="F10" s="59"/>
      <c r="G10" s="59"/>
      <c r="H10" s="59"/>
    </row>
    <row r="11" spans="1:9" s="4" customFormat="1" ht="19.5" customHeight="1">
      <c r="A11" s="40"/>
      <c r="B11" s="53">
        <f t="array" ref="B11:H11">DaysAndWeeks+DATE(CalendarYear,4,1)-WEEKDAY(DATE(CalendarYear,4,1),(InicioDeLaSemana="lunes")+1)+22</f>
        <v>44669</v>
      </c>
      <c r="C11" s="54">
        <v>44670</v>
      </c>
      <c r="D11" s="54">
        <v>44671</v>
      </c>
      <c r="E11" s="54">
        <v>44672</v>
      </c>
      <c r="F11" s="54">
        <v>44673</v>
      </c>
      <c r="G11" s="54">
        <v>44674</v>
      </c>
      <c r="H11" s="54">
        <v>44675</v>
      </c>
    </row>
    <row r="12" spans="1:9" s="3" customFormat="1" ht="48" customHeight="1">
      <c r="A12" s="39"/>
      <c r="B12" s="66"/>
      <c r="C12" s="65"/>
      <c r="D12" s="65"/>
      <c r="E12" s="65"/>
      <c r="F12" s="65"/>
      <c r="G12" s="65"/>
      <c r="H12" s="65"/>
    </row>
    <row r="13" spans="1:9" s="4" customFormat="1" ht="19.5" customHeight="1">
      <c r="A13" s="40"/>
      <c r="B13" s="49">
        <f t="array" ref="B13:H13">DaysAndWeeks+DATE(CalendarYear,4,1)-WEEKDAY(DATE(CalendarYear,4,1),(InicioDeLaSemana="lunes")+1)+29</f>
        <v>44676</v>
      </c>
      <c r="C13" s="50">
        <v>44677</v>
      </c>
      <c r="D13" s="50">
        <v>44678</v>
      </c>
      <c r="E13" s="50">
        <v>44679</v>
      </c>
      <c r="F13" s="50">
        <v>44680</v>
      </c>
      <c r="G13" s="50">
        <v>44681</v>
      </c>
      <c r="H13" s="50">
        <v>44682</v>
      </c>
    </row>
    <row r="14" spans="1:9" s="3" customFormat="1" ht="48" customHeight="1">
      <c r="A14" s="39"/>
      <c r="B14" s="60"/>
      <c r="C14" s="59"/>
      <c r="D14" s="59"/>
      <c r="E14" s="59"/>
      <c r="F14" s="59"/>
      <c r="G14" s="59"/>
      <c r="H14" s="59"/>
    </row>
    <row r="15" spans="1:9" s="4" customFormat="1" ht="19.5" customHeight="1">
      <c r="A15" s="40"/>
      <c r="B15" s="53">
        <f t="array" ref="B15:C15">DaysAndWeeks+DATE(CalendarYear,4,1)-WEEKDAY(DATE(CalendarYear,4,1),(InicioDeLaSemana="lunes")+1)+36</f>
        <v>44683</v>
      </c>
      <c r="C15" s="54">
        <v>44684</v>
      </c>
      <c r="D15" s="20" t="s">
        <v>0</v>
      </c>
      <c r="E15" s="20"/>
      <c r="F15" s="20"/>
      <c r="G15" s="20"/>
      <c r="H15" s="20"/>
    </row>
    <row r="16" spans="1:9" s="3" customFormat="1" ht="48" customHeight="1">
      <c r="A16" s="39"/>
      <c r="B16" s="66"/>
      <c r="C16" s="65"/>
      <c r="D16" s="16"/>
      <c r="E16" s="16"/>
      <c r="F16" s="16"/>
      <c r="G16" s="16"/>
      <c r="H16" s="16"/>
    </row>
  </sheetData>
  <mergeCells count="3">
    <mergeCell ref="D15:H15"/>
    <mergeCell ref="D16:H16"/>
    <mergeCell ref="B2:H2"/>
  </mergeCells>
  <conditionalFormatting sqref="B13:H13 B15:C15">
    <cfRule type="expression" dxfId="5" priority="2">
      <formula>AND(DAY(B13)&gt;=1,DAY(B13)&lt;=15)</formula>
    </cfRule>
  </conditionalFormatting>
  <conditionalFormatting sqref="B5:G5">
    <cfRule type="expression" dxfId="4" priority="1">
      <formula>DAY(B5)&gt;8</formula>
    </cfRule>
  </conditionalFormatting>
  <printOptions horizontalCentered="1"/>
  <pageMargins left="0.25" right="0.25" top="0.5" bottom="0.5" header="0.3" footer="0.3"/>
  <pageSetup paperSize="9" orientation="landscape" r:id="rId1"/>
  <headerFooter differentFirst="1"/>
</worksheet>
</file>

<file path=xl/worksheets/sheet6.xml><?xml version="1.0" encoding="utf-8"?>
<worksheet xmlns="http://schemas.openxmlformats.org/spreadsheetml/2006/main" xmlns:r="http://schemas.openxmlformats.org/officeDocument/2006/relationships">
  <sheetPr codeName="Sheet5">
    <tabColor theme="9"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2" t="str">
        <f>"Mayo "&amp;CalendarYear</f>
        <v>Mayo 2022</v>
      </c>
      <c r="C2" s="42"/>
      <c r="D2" s="42"/>
      <c r="E2" s="42"/>
      <c r="F2" s="42"/>
      <c r="G2" s="42"/>
      <c r="H2" s="42"/>
    </row>
    <row r="3" spans="1:9" s="37" customFormat="1" ht="15" customHeight="1">
      <c r="B3" s="35"/>
      <c r="C3" s="35"/>
      <c r="D3" s="35"/>
      <c r="E3" s="35"/>
      <c r="F3" s="35"/>
      <c r="G3" s="35"/>
      <c r="H3" s="35"/>
    </row>
    <row r="4" spans="1:9" s="2" customFormat="1" ht="22.5" customHeight="1" thickBot="1">
      <c r="A4" s="1"/>
      <c r="B4" s="43" t="str">
        <f>InicioDeLaSemana</f>
        <v>Lunes</v>
      </c>
      <c r="C4" s="43" t="str">
        <f t="shared" ref="C4:H4" si="0">TEXT(C5,"dddd")</f>
        <v>martes</v>
      </c>
      <c r="D4" s="43" t="str">
        <f t="shared" si="0"/>
        <v>miércoles</v>
      </c>
      <c r="E4" s="43" t="str">
        <f t="shared" si="0"/>
        <v>jueves</v>
      </c>
      <c r="F4" s="43" t="str">
        <f t="shared" si="0"/>
        <v>viernes</v>
      </c>
      <c r="G4" s="43" t="str">
        <f t="shared" si="0"/>
        <v>sábado</v>
      </c>
      <c r="H4" s="43" t="str">
        <f t="shared" si="0"/>
        <v>domingo</v>
      </c>
    </row>
    <row r="5" spans="1:9" s="4" customFormat="1" ht="19.5" customHeight="1">
      <c r="A5" s="40"/>
      <c r="B5" s="49">
        <f t="array" ref="B5:H5">DaysAndWeeks+DATE(CalendarYear,5,1)-WEEKDAY(DATE(CalendarYear,5,1),(InicioDeLaSemana="lunes")+1)+1</f>
        <v>44676</v>
      </c>
      <c r="C5" s="50">
        <v>44677</v>
      </c>
      <c r="D5" s="50">
        <v>44678</v>
      </c>
      <c r="E5" s="50">
        <v>44679</v>
      </c>
      <c r="F5" s="50">
        <v>44680</v>
      </c>
      <c r="G5" s="50">
        <v>44681</v>
      </c>
      <c r="H5" s="50">
        <v>44682</v>
      </c>
    </row>
    <row r="6" spans="1:9" s="3" customFormat="1" ht="48" customHeight="1">
      <c r="A6" s="39"/>
      <c r="B6" s="60"/>
      <c r="C6" s="59"/>
      <c r="D6" s="59"/>
      <c r="E6" s="59"/>
      <c r="F6" s="59"/>
      <c r="G6" s="59"/>
      <c r="H6" s="59"/>
    </row>
    <row r="7" spans="1:9" s="4" customFormat="1" ht="19.5" customHeight="1">
      <c r="A7" s="40"/>
      <c r="B7" s="53">
        <f t="array" ref="B7:H7">DaysAndWeeks+DATE(CalendarYear,5,1)-WEEKDAY(DATE(CalendarYear,5,1),(InicioDeLaSemana="lunes")+1)+8</f>
        <v>44683</v>
      </c>
      <c r="C7" s="54">
        <v>44684</v>
      </c>
      <c r="D7" s="54">
        <v>44685</v>
      </c>
      <c r="E7" s="54">
        <v>44686</v>
      </c>
      <c r="F7" s="54">
        <v>44687</v>
      </c>
      <c r="G7" s="54">
        <v>44688</v>
      </c>
      <c r="H7" s="54">
        <v>44689</v>
      </c>
    </row>
    <row r="8" spans="1:9" s="3" customFormat="1" ht="48" customHeight="1">
      <c r="A8" s="39"/>
      <c r="B8" s="64"/>
      <c r="C8" s="65"/>
      <c r="D8" s="65"/>
      <c r="E8" s="65"/>
      <c r="F8" s="65"/>
      <c r="G8" s="65"/>
      <c r="H8" s="65"/>
    </row>
    <row r="9" spans="1:9" s="4" customFormat="1" ht="19.5" customHeight="1">
      <c r="A9" s="40"/>
      <c r="B9" s="49">
        <f t="array" ref="B9:H9">DaysAndWeeks+DATE(CalendarYear,5,1)-WEEKDAY(DATE(CalendarYear,5,1),(InicioDeLaSemana="lunes")+1)+15</f>
        <v>44690</v>
      </c>
      <c r="C9" s="50">
        <v>44691</v>
      </c>
      <c r="D9" s="50">
        <v>44692</v>
      </c>
      <c r="E9" s="50">
        <v>44693</v>
      </c>
      <c r="F9" s="50">
        <v>44694</v>
      </c>
      <c r="G9" s="50">
        <v>44695</v>
      </c>
      <c r="H9" s="50">
        <v>44696</v>
      </c>
    </row>
    <row r="10" spans="1:9" s="3" customFormat="1" ht="48" customHeight="1">
      <c r="A10" s="39"/>
      <c r="B10" s="60"/>
      <c r="C10" s="59"/>
      <c r="D10" s="59"/>
      <c r="E10" s="59"/>
      <c r="F10" s="59"/>
      <c r="G10" s="59"/>
      <c r="H10" s="59"/>
    </row>
    <row r="11" spans="1:9" s="4" customFormat="1" ht="19.5" customHeight="1">
      <c r="A11" s="40"/>
      <c r="B11" s="53">
        <f t="array" ref="B11:H11">DaysAndWeeks+DATE(CalendarYear,5,1)-WEEKDAY(DATE(CalendarYear,5,1),(InicioDeLaSemana="lunes")+1)+22</f>
        <v>44697</v>
      </c>
      <c r="C11" s="54">
        <v>44698</v>
      </c>
      <c r="D11" s="54">
        <v>44699</v>
      </c>
      <c r="E11" s="54">
        <v>44700</v>
      </c>
      <c r="F11" s="54">
        <v>44701</v>
      </c>
      <c r="G11" s="54">
        <v>44702</v>
      </c>
      <c r="H11" s="54">
        <v>44703</v>
      </c>
    </row>
    <row r="12" spans="1:9" s="3" customFormat="1" ht="48" customHeight="1">
      <c r="A12" s="39"/>
      <c r="B12" s="66"/>
      <c r="C12" s="65"/>
      <c r="D12" s="65"/>
      <c r="E12" s="65"/>
      <c r="F12" s="65"/>
      <c r="G12" s="65"/>
      <c r="H12" s="65"/>
    </row>
    <row r="13" spans="1:9" s="4" customFormat="1" ht="19.5" customHeight="1">
      <c r="A13" s="40"/>
      <c r="B13" s="49">
        <f t="array" ref="B13:H13">DaysAndWeeks+DATE(CalendarYear,5,1)-WEEKDAY(DATE(CalendarYear,5,1),(InicioDeLaSemana="lunes")+1)+29</f>
        <v>44704</v>
      </c>
      <c r="C13" s="50">
        <v>44705</v>
      </c>
      <c r="D13" s="50">
        <v>44706</v>
      </c>
      <c r="E13" s="50">
        <v>44707</v>
      </c>
      <c r="F13" s="50">
        <v>44708</v>
      </c>
      <c r="G13" s="50">
        <v>44709</v>
      </c>
      <c r="H13" s="50">
        <v>44710</v>
      </c>
    </row>
    <row r="14" spans="1:9" s="3" customFormat="1" ht="48" customHeight="1">
      <c r="A14" s="39"/>
      <c r="B14" s="60"/>
      <c r="C14" s="59"/>
      <c r="D14" s="59"/>
      <c r="E14" s="59"/>
      <c r="F14" s="59"/>
      <c r="G14" s="59"/>
      <c r="H14" s="59"/>
    </row>
    <row r="15" spans="1:9" s="4" customFormat="1" ht="19.5" customHeight="1">
      <c r="A15" s="40"/>
      <c r="B15" s="53">
        <f t="array" ref="B15:C15">DaysAndWeeks+DATE(CalendarYear,5,1)-WEEKDAY(DATE(CalendarYear,5,1),(InicioDeLaSemana="lunes")+1)+36</f>
        <v>44711</v>
      </c>
      <c r="C15" s="54">
        <v>44712</v>
      </c>
      <c r="D15" s="20" t="s">
        <v>0</v>
      </c>
      <c r="E15" s="20"/>
      <c r="F15" s="20"/>
      <c r="G15" s="20"/>
      <c r="H15" s="20"/>
    </row>
    <row r="16" spans="1:9" s="3" customFormat="1" ht="48" customHeight="1">
      <c r="A16" s="39"/>
      <c r="B16" s="66"/>
      <c r="C16" s="65"/>
      <c r="D16" s="16"/>
      <c r="E16" s="16"/>
      <c r="F16" s="16"/>
      <c r="G16" s="16"/>
      <c r="H16" s="16"/>
    </row>
  </sheetData>
  <mergeCells count="3">
    <mergeCell ref="D15:H15"/>
    <mergeCell ref="D16:H16"/>
    <mergeCell ref="B2:H2"/>
  </mergeCells>
  <conditionalFormatting sqref="B13:H13 B15:C15">
    <cfRule type="expression" dxfId="7" priority="2">
      <formula>AND(DAY(B13)&gt;=1,DAY(B13)&lt;=15)</formula>
    </cfRule>
  </conditionalFormatting>
  <conditionalFormatting sqref="B5:G5">
    <cfRule type="expression" dxfId="6" priority="1">
      <formula>DAY(B5)&gt;8</formula>
    </cfRule>
  </conditionalFormatting>
  <printOptions horizontalCentered="1"/>
  <pageMargins left="0.25" right="0.25" top="0.5" bottom="0.5" header="0.3" footer="0.3"/>
  <pageSetup paperSize="9" orientation="landscape" r:id="rId1"/>
  <headerFooter differentFirst="1"/>
</worksheet>
</file>

<file path=xl/worksheets/sheet7.xml><?xml version="1.0" encoding="utf-8"?>
<worksheet xmlns="http://schemas.openxmlformats.org/spreadsheetml/2006/main" xmlns:r="http://schemas.openxmlformats.org/officeDocument/2006/relationships">
  <sheetPr codeName="Sheet6">
    <tabColor theme="7"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4" t="str">
        <f>"Junio "&amp;CalendarYear</f>
        <v>Junio 2022</v>
      </c>
      <c r="C2" s="44"/>
      <c r="D2" s="44"/>
      <c r="E2" s="44"/>
      <c r="F2" s="44"/>
      <c r="G2" s="44"/>
      <c r="H2" s="44"/>
    </row>
    <row r="3" spans="1:9" s="37" customFormat="1" ht="15" customHeight="1">
      <c r="B3" s="34"/>
      <c r="C3" s="34"/>
      <c r="D3" s="34"/>
      <c r="E3" s="34"/>
      <c r="F3" s="34"/>
      <c r="G3" s="34"/>
      <c r="H3" s="34"/>
    </row>
    <row r="4" spans="1:9" s="2" customFormat="1" ht="22.5" customHeight="1" thickBot="1">
      <c r="A4" s="1"/>
      <c r="B4" s="45" t="str">
        <f>InicioDeLaSemana</f>
        <v>Lunes</v>
      </c>
      <c r="C4" s="45" t="str">
        <f t="shared" ref="C4:H4" si="0">TEXT(C5,"dddd")</f>
        <v>martes</v>
      </c>
      <c r="D4" s="45" t="str">
        <f t="shared" si="0"/>
        <v>miércoles</v>
      </c>
      <c r="E4" s="45" t="str">
        <f t="shared" si="0"/>
        <v>jueves</v>
      </c>
      <c r="F4" s="45" t="str">
        <f t="shared" si="0"/>
        <v>viernes</v>
      </c>
      <c r="G4" s="45" t="str">
        <f t="shared" si="0"/>
        <v>sábado</v>
      </c>
      <c r="H4" s="45" t="str">
        <f t="shared" si="0"/>
        <v>domingo</v>
      </c>
    </row>
    <row r="5" spans="1:9" s="4" customFormat="1" ht="19.5" customHeight="1">
      <c r="A5" s="40"/>
      <c r="B5" s="49">
        <f t="array" ref="B5:H5">DaysAndWeeks+DATE(CalendarYear,6,1)-WEEKDAY(DATE(CalendarYear,6,1),(InicioDeLaSemana="lunes")+1)+1</f>
        <v>44711</v>
      </c>
      <c r="C5" s="50">
        <v>44712</v>
      </c>
      <c r="D5" s="50">
        <v>44713</v>
      </c>
      <c r="E5" s="50">
        <v>44714</v>
      </c>
      <c r="F5" s="50">
        <v>44715</v>
      </c>
      <c r="G5" s="50">
        <v>44716</v>
      </c>
      <c r="H5" s="50">
        <v>44717</v>
      </c>
    </row>
    <row r="6" spans="1:9" s="3" customFormat="1" ht="48" customHeight="1">
      <c r="A6" s="39"/>
      <c r="B6" s="60"/>
      <c r="C6" s="59"/>
      <c r="D6" s="59"/>
      <c r="E6" s="59"/>
      <c r="F6" s="59"/>
      <c r="G6" s="59"/>
      <c r="H6" s="59"/>
    </row>
    <row r="7" spans="1:9" s="4" customFormat="1" ht="19.5" customHeight="1">
      <c r="A7" s="40"/>
      <c r="B7" s="57">
        <f t="array" ref="B7:H7">DaysAndWeeks+DATE(CalendarYear,6,1)-WEEKDAY(DATE(CalendarYear,6,1),(InicioDeLaSemana="lunes")+1)+8</f>
        <v>44718</v>
      </c>
      <c r="C7" s="58">
        <v>44719</v>
      </c>
      <c r="D7" s="58">
        <v>44720</v>
      </c>
      <c r="E7" s="58">
        <v>44721</v>
      </c>
      <c r="F7" s="58">
        <v>44722</v>
      </c>
      <c r="G7" s="58">
        <v>44723</v>
      </c>
      <c r="H7" s="58">
        <v>44724</v>
      </c>
    </row>
    <row r="8" spans="1:9" s="3" customFormat="1" ht="48" customHeight="1">
      <c r="A8" s="39"/>
      <c r="B8" s="70"/>
      <c r="C8" s="71"/>
      <c r="D8" s="71"/>
      <c r="E8" s="71"/>
      <c r="F8" s="71"/>
      <c r="G8" s="71"/>
      <c r="H8" s="71"/>
    </row>
    <row r="9" spans="1:9" s="4" customFormat="1" ht="19.5" customHeight="1">
      <c r="A9" s="40"/>
      <c r="B9" s="49">
        <f t="array" ref="B9:H9">DaysAndWeeks+DATE(CalendarYear,6,1)-WEEKDAY(DATE(CalendarYear,6,1),(InicioDeLaSemana="lunes")+1)+15</f>
        <v>44725</v>
      </c>
      <c r="C9" s="50">
        <v>44726</v>
      </c>
      <c r="D9" s="50">
        <v>44727</v>
      </c>
      <c r="E9" s="50">
        <v>44728</v>
      </c>
      <c r="F9" s="50">
        <v>44729</v>
      </c>
      <c r="G9" s="50">
        <v>44730</v>
      </c>
      <c r="H9" s="50">
        <v>44731</v>
      </c>
    </row>
    <row r="10" spans="1:9" s="3" customFormat="1" ht="48" customHeight="1">
      <c r="A10" s="39"/>
      <c r="B10" s="60"/>
      <c r="C10" s="59"/>
      <c r="D10" s="59"/>
      <c r="E10" s="59"/>
      <c r="F10" s="59"/>
      <c r="G10" s="59"/>
      <c r="H10" s="59"/>
    </row>
    <row r="11" spans="1:9" s="4" customFormat="1" ht="19.5" customHeight="1">
      <c r="A11" s="40"/>
      <c r="B11" s="57">
        <f t="array" ref="B11:H11">DaysAndWeeks+DATE(CalendarYear,6,1)-WEEKDAY(DATE(CalendarYear,6,1),(InicioDeLaSemana="lunes")+1)+22</f>
        <v>44732</v>
      </c>
      <c r="C11" s="58">
        <v>44733</v>
      </c>
      <c r="D11" s="58">
        <v>44734</v>
      </c>
      <c r="E11" s="58">
        <v>44735</v>
      </c>
      <c r="F11" s="58">
        <v>44736</v>
      </c>
      <c r="G11" s="58">
        <v>44737</v>
      </c>
      <c r="H11" s="58">
        <v>44738</v>
      </c>
    </row>
    <row r="12" spans="1:9" s="3" customFormat="1" ht="48" customHeight="1">
      <c r="A12" s="39"/>
      <c r="B12" s="72"/>
      <c r="C12" s="71"/>
      <c r="D12" s="71"/>
      <c r="E12" s="71"/>
      <c r="F12" s="71"/>
      <c r="G12" s="71"/>
      <c r="H12" s="71"/>
    </row>
    <row r="13" spans="1:9" s="4" customFormat="1" ht="19.5" customHeight="1">
      <c r="A13" s="40"/>
      <c r="B13" s="49">
        <f t="array" ref="B13:H13">DaysAndWeeks+DATE(CalendarYear,6,1)-WEEKDAY(DATE(CalendarYear,6,1),(InicioDeLaSemana="lunes")+1)+29</f>
        <v>44739</v>
      </c>
      <c r="C13" s="50">
        <v>44740</v>
      </c>
      <c r="D13" s="50">
        <v>44741</v>
      </c>
      <c r="E13" s="50">
        <v>44742</v>
      </c>
      <c r="F13" s="50">
        <v>44743</v>
      </c>
      <c r="G13" s="50">
        <v>44744</v>
      </c>
      <c r="H13" s="50">
        <v>44745</v>
      </c>
    </row>
    <row r="14" spans="1:9" s="3" customFormat="1" ht="48" customHeight="1">
      <c r="A14" s="39"/>
      <c r="B14" s="60"/>
      <c r="C14" s="59"/>
      <c r="D14" s="59"/>
      <c r="E14" s="59"/>
      <c r="F14" s="59"/>
      <c r="G14" s="59"/>
      <c r="H14" s="59"/>
    </row>
    <row r="15" spans="1:9" s="4" customFormat="1" ht="19.5" customHeight="1">
      <c r="A15" s="40"/>
      <c r="B15" s="57">
        <f t="array" ref="B15:C15">DaysAndWeeks+DATE(CalendarYear,6,1)-WEEKDAY(DATE(CalendarYear,6,1),(InicioDeLaSemana="lunes")+1)+36</f>
        <v>44746</v>
      </c>
      <c r="C15" s="58">
        <v>44747</v>
      </c>
      <c r="D15" s="19" t="s">
        <v>0</v>
      </c>
      <c r="E15" s="19"/>
      <c r="F15" s="19"/>
      <c r="G15" s="19"/>
      <c r="H15" s="19"/>
    </row>
    <row r="16" spans="1:9" s="3" customFormat="1" ht="48" customHeight="1">
      <c r="A16" s="39"/>
      <c r="B16" s="72"/>
      <c r="C16" s="71"/>
      <c r="D16" s="15"/>
      <c r="E16" s="15"/>
      <c r="F16" s="15"/>
      <c r="G16" s="15"/>
      <c r="H16" s="15"/>
    </row>
  </sheetData>
  <mergeCells count="3">
    <mergeCell ref="D15:H15"/>
    <mergeCell ref="D16:H16"/>
    <mergeCell ref="B2:H2"/>
  </mergeCells>
  <conditionalFormatting sqref="B13:H13 B15:C15">
    <cfRule type="expression" dxfId="9" priority="2">
      <formula>AND(DAY(B13)&gt;=1,DAY(B13)&lt;=15)</formula>
    </cfRule>
  </conditionalFormatting>
  <conditionalFormatting sqref="B5:G5">
    <cfRule type="expression" dxfId="8" priority="1">
      <formula>DAY(B5)&gt;8</formula>
    </cfRule>
  </conditionalFormatting>
  <printOptions horizontalCentered="1"/>
  <pageMargins left="0.25" right="0.25" top="0.5" bottom="0.5" header="0.3" footer="0.3"/>
  <pageSetup paperSize="9" orientation="landscape" r:id="rId1"/>
  <headerFooter differentFirst="1"/>
</worksheet>
</file>

<file path=xl/worksheets/sheet8.xml><?xml version="1.0" encoding="utf-8"?>
<worksheet xmlns="http://schemas.openxmlformats.org/spreadsheetml/2006/main" xmlns:r="http://schemas.openxmlformats.org/officeDocument/2006/relationships">
  <sheetPr codeName="Sheet7">
    <tabColor theme="7"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4" t="str">
        <f>"Julio "&amp;CalendarYear</f>
        <v>Julio 2022</v>
      </c>
      <c r="C2" s="44"/>
      <c r="D2" s="44"/>
      <c r="E2" s="44"/>
      <c r="F2" s="44"/>
      <c r="G2" s="44"/>
      <c r="H2" s="44"/>
    </row>
    <row r="3" spans="1:9" s="37" customFormat="1" ht="15" customHeight="1">
      <c r="B3" s="34"/>
      <c r="C3" s="34"/>
      <c r="D3" s="34"/>
      <c r="E3" s="34"/>
      <c r="F3" s="34"/>
      <c r="G3" s="34"/>
      <c r="H3" s="34"/>
    </row>
    <row r="4" spans="1:9" s="2" customFormat="1" ht="22.5" customHeight="1" thickBot="1">
      <c r="A4" s="1"/>
      <c r="B4" s="45" t="str">
        <f>InicioDeLaSemana</f>
        <v>Lunes</v>
      </c>
      <c r="C4" s="45" t="str">
        <f t="shared" ref="C4:H4" si="0">TEXT(C5,"dddd")</f>
        <v>martes</v>
      </c>
      <c r="D4" s="45" t="str">
        <f t="shared" si="0"/>
        <v>miércoles</v>
      </c>
      <c r="E4" s="45" t="str">
        <f t="shared" si="0"/>
        <v>jueves</v>
      </c>
      <c r="F4" s="45" t="str">
        <f t="shared" si="0"/>
        <v>viernes</v>
      </c>
      <c r="G4" s="45" t="str">
        <f t="shared" si="0"/>
        <v>sábado</v>
      </c>
      <c r="H4" s="45" t="str">
        <f t="shared" si="0"/>
        <v>domingo</v>
      </c>
    </row>
    <row r="5" spans="1:9" s="4" customFormat="1" ht="19.5" customHeight="1">
      <c r="A5" s="40"/>
      <c r="B5" s="49">
        <f t="array" ref="B5:H5">DaysAndWeeks+DATE(CalendarYear,7,1)-WEEKDAY(DATE(CalendarYear,7,1),(InicioDeLaSemana="lunes")+1)+1</f>
        <v>44739</v>
      </c>
      <c r="C5" s="50">
        <v>44740</v>
      </c>
      <c r="D5" s="50">
        <v>44741</v>
      </c>
      <c r="E5" s="50">
        <v>44742</v>
      </c>
      <c r="F5" s="50">
        <v>44743</v>
      </c>
      <c r="G5" s="50">
        <v>44744</v>
      </c>
      <c r="H5" s="50">
        <v>44745</v>
      </c>
    </row>
    <row r="6" spans="1:9" s="3" customFormat="1" ht="48" customHeight="1">
      <c r="A6" s="39"/>
      <c r="B6" s="60"/>
      <c r="C6" s="59"/>
      <c r="D6" s="59"/>
      <c r="E6" s="59"/>
      <c r="F6" s="59"/>
      <c r="G6" s="59"/>
      <c r="H6" s="59"/>
    </row>
    <row r="7" spans="1:9" s="4" customFormat="1" ht="19.5" customHeight="1">
      <c r="A7" s="40"/>
      <c r="B7" s="57">
        <f t="array" ref="B7:H7">DaysAndWeeks+DATE(CalendarYear,7,1)-WEEKDAY(DATE(CalendarYear,7,1),(InicioDeLaSemana="lunes")+1)+8</f>
        <v>44746</v>
      </c>
      <c r="C7" s="58">
        <v>44747</v>
      </c>
      <c r="D7" s="58">
        <v>44748</v>
      </c>
      <c r="E7" s="58">
        <v>44749</v>
      </c>
      <c r="F7" s="58">
        <v>44750</v>
      </c>
      <c r="G7" s="58">
        <v>44751</v>
      </c>
      <c r="H7" s="58">
        <v>44752</v>
      </c>
    </row>
    <row r="8" spans="1:9" s="3" customFormat="1" ht="48" customHeight="1">
      <c r="A8" s="39"/>
      <c r="B8" s="70"/>
      <c r="C8" s="71"/>
      <c r="D8" s="71"/>
      <c r="E8" s="71"/>
      <c r="F8" s="71"/>
      <c r="G8" s="71"/>
      <c r="H8" s="71"/>
    </row>
    <row r="9" spans="1:9" s="4" customFormat="1" ht="19.5" customHeight="1">
      <c r="A9" s="40"/>
      <c r="B9" s="49">
        <f t="array" ref="B9:H9">DaysAndWeeks+DATE(CalendarYear,7,1)-WEEKDAY(DATE(CalendarYear,7,1),(InicioDeLaSemana="lunes")+1)+15</f>
        <v>44753</v>
      </c>
      <c r="C9" s="50">
        <v>44754</v>
      </c>
      <c r="D9" s="50">
        <v>44755</v>
      </c>
      <c r="E9" s="50">
        <v>44756</v>
      </c>
      <c r="F9" s="50">
        <v>44757</v>
      </c>
      <c r="G9" s="50">
        <v>44758</v>
      </c>
      <c r="H9" s="50">
        <v>44759</v>
      </c>
    </row>
    <row r="10" spans="1:9" s="3" customFormat="1" ht="48" customHeight="1">
      <c r="A10" s="39"/>
      <c r="B10" s="60"/>
      <c r="C10" s="59"/>
      <c r="D10" s="59"/>
      <c r="E10" s="59"/>
      <c r="F10" s="59"/>
      <c r="G10" s="59"/>
      <c r="H10" s="59"/>
    </row>
    <row r="11" spans="1:9" s="4" customFormat="1" ht="19.5" customHeight="1">
      <c r="A11" s="40"/>
      <c r="B11" s="57">
        <f t="array" ref="B11:H11">DaysAndWeeks+DATE(CalendarYear,7,1)-WEEKDAY(DATE(CalendarYear,7,1),(InicioDeLaSemana="lunes")+1)+22</f>
        <v>44760</v>
      </c>
      <c r="C11" s="58">
        <v>44761</v>
      </c>
      <c r="D11" s="58">
        <v>44762</v>
      </c>
      <c r="E11" s="58">
        <v>44763</v>
      </c>
      <c r="F11" s="58">
        <v>44764</v>
      </c>
      <c r="G11" s="58">
        <v>44765</v>
      </c>
      <c r="H11" s="58">
        <v>44766</v>
      </c>
    </row>
    <row r="12" spans="1:9" s="3" customFormat="1" ht="48" customHeight="1">
      <c r="A12" s="39"/>
      <c r="B12" s="72"/>
      <c r="C12" s="71"/>
      <c r="D12" s="71"/>
      <c r="E12" s="71"/>
      <c r="F12" s="71"/>
      <c r="G12" s="71"/>
      <c r="H12" s="71"/>
    </row>
    <row r="13" spans="1:9" s="4" customFormat="1" ht="19.5" customHeight="1">
      <c r="A13" s="40"/>
      <c r="B13" s="49">
        <f t="array" ref="B13:H13">DaysAndWeeks+DATE(CalendarYear,7,1)-WEEKDAY(DATE(CalendarYear,7,1),(InicioDeLaSemana="lunes")+1)+29</f>
        <v>44767</v>
      </c>
      <c r="C13" s="50">
        <v>44768</v>
      </c>
      <c r="D13" s="50">
        <v>44769</v>
      </c>
      <c r="E13" s="50">
        <v>44770</v>
      </c>
      <c r="F13" s="50">
        <v>44771</v>
      </c>
      <c r="G13" s="50">
        <v>44772</v>
      </c>
      <c r="H13" s="50">
        <v>44773</v>
      </c>
    </row>
    <row r="14" spans="1:9" s="3" customFormat="1" ht="48" customHeight="1">
      <c r="A14" s="39"/>
      <c r="B14" s="60"/>
      <c r="C14" s="59"/>
      <c r="D14" s="59"/>
      <c r="E14" s="59"/>
      <c r="F14" s="59"/>
      <c r="G14" s="59"/>
      <c r="H14" s="59"/>
    </row>
    <row r="15" spans="1:9" s="4" customFormat="1" ht="19.5" customHeight="1">
      <c r="A15" s="40"/>
      <c r="B15" s="57">
        <f t="array" ref="B15:C15">DaysAndWeeks+DATE(CalendarYear,7,1)-WEEKDAY(DATE(CalendarYear,7,1),(InicioDeLaSemana="lunes")+1)+36</f>
        <v>44774</v>
      </c>
      <c r="C15" s="58">
        <v>44775</v>
      </c>
      <c r="D15" s="19" t="s">
        <v>0</v>
      </c>
      <c r="E15" s="19"/>
      <c r="F15" s="19"/>
      <c r="G15" s="19"/>
      <c r="H15" s="19"/>
    </row>
    <row r="16" spans="1:9" s="3" customFormat="1" ht="48" customHeight="1">
      <c r="A16" s="39"/>
      <c r="B16" s="72"/>
      <c r="C16" s="71"/>
      <c r="D16" s="15"/>
      <c r="E16" s="15"/>
      <c r="F16" s="15"/>
      <c r="G16" s="15"/>
      <c r="H16" s="15"/>
    </row>
  </sheetData>
  <mergeCells count="3">
    <mergeCell ref="D15:H15"/>
    <mergeCell ref="D16:H16"/>
    <mergeCell ref="B2:H2"/>
  </mergeCells>
  <conditionalFormatting sqref="B13:H13 B15:C15">
    <cfRule type="expression" dxfId="11" priority="2">
      <formula>AND(DAY(B13)&gt;=1,DAY(B13)&lt;=15)</formula>
    </cfRule>
  </conditionalFormatting>
  <conditionalFormatting sqref="B5:G5">
    <cfRule type="expression" dxfId="10" priority="1">
      <formula>DAY(B5)&gt;8</formula>
    </cfRule>
  </conditionalFormatting>
  <printOptions horizontalCentered="1"/>
  <pageMargins left="0.25" right="0.25" top="0.5" bottom="0.5" header="0.3" footer="0.3"/>
  <pageSetup paperSize="9" orientation="landscape" r:id="rId1"/>
  <headerFooter differentFirst="1"/>
</worksheet>
</file>

<file path=xl/worksheets/sheet9.xml><?xml version="1.0" encoding="utf-8"?>
<worksheet xmlns="http://schemas.openxmlformats.org/spreadsheetml/2006/main" xmlns:r="http://schemas.openxmlformats.org/officeDocument/2006/relationships">
  <sheetPr codeName="Sheet8">
    <tabColor theme="7"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4" t="str">
        <f>"Agosto "&amp;CalendarYear</f>
        <v>Agosto 2022</v>
      </c>
      <c r="C2" s="44"/>
      <c r="D2" s="44"/>
      <c r="E2" s="44"/>
      <c r="F2" s="44"/>
      <c r="G2" s="44"/>
      <c r="H2" s="44"/>
    </row>
    <row r="3" spans="1:9" s="37" customFormat="1" ht="15" customHeight="1">
      <c r="B3" s="34"/>
      <c r="C3" s="34"/>
      <c r="D3" s="34"/>
      <c r="E3" s="34"/>
      <c r="F3" s="34"/>
      <c r="G3" s="34"/>
      <c r="H3" s="34"/>
    </row>
    <row r="4" spans="1:9" s="2" customFormat="1" ht="22.5" customHeight="1" thickBot="1">
      <c r="A4" s="1"/>
      <c r="B4" s="45" t="str">
        <f>InicioDeLaSemana</f>
        <v>Lunes</v>
      </c>
      <c r="C4" s="45" t="str">
        <f t="shared" ref="C4:H4" si="0">TEXT(C5,"dddd")</f>
        <v>martes</v>
      </c>
      <c r="D4" s="45" t="str">
        <f t="shared" si="0"/>
        <v>miércoles</v>
      </c>
      <c r="E4" s="45" t="str">
        <f t="shared" si="0"/>
        <v>jueves</v>
      </c>
      <c r="F4" s="45" t="str">
        <f t="shared" si="0"/>
        <v>viernes</v>
      </c>
      <c r="G4" s="45" t="str">
        <f t="shared" si="0"/>
        <v>sábado</v>
      </c>
      <c r="H4" s="45" t="str">
        <f t="shared" si="0"/>
        <v>domingo</v>
      </c>
    </row>
    <row r="5" spans="1:9" s="4" customFormat="1" ht="19.5" customHeight="1">
      <c r="A5" s="40"/>
      <c r="B5" s="49">
        <f t="array" ref="B5:H5">DaysAndWeeks+DATE(CalendarYear,8,1)-WEEKDAY(DATE(CalendarYear,8,1),(InicioDeLaSemana="lunes")+1)+1</f>
        <v>44774</v>
      </c>
      <c r="C5" s="50">
        <v>44775</v>
      </c>
      <c r="D5" s="50">
        <v>44776</v>
      </c>
      <c r="E5" s="50">
        <v>44777</v>
      </c>
      <c r="F5" s="50">
        <v>44778</v>
      </c>
      <c r="G5" s="50">
        <v>44779</v>
      </c>
      <c r="H5" s="50">
        <v>44780</v>
      </c>
    </row>
    <row r="6" spans="1:9" s="3" customFormat="1" ht="48" customHeight="1">
      <c r="A6" s="39"/>
      <c r="B6" s="60"/>
      <c r="C6" s="59"/>
      <c r="D6" s="59"/>
      <c r="E6" s="59"/>
      <c r="F6" s="59"/>
      <c r="G6" s="59"/>
      <c r="H6" s="59"/>
    </row>
    <row r="7" spans="1:9" s="4" customFormat="1" ht="19.5" customHeight="1">
      <c r="A7" s="40"/>
      <c r="B7" s="57">
        <f t="array" ref="B7:H7">DaysAndWeeks+DATE(CalendarYear,8,1)-WEEKDAY(DATE(CalendarYear,8,1),(InicioDeLaSemana="lunes")+1)+8</f>
        <v>44781</v>
      </c>
      <c r="C7" s="58">
        <v>44782</v>
      </c>
      <c r="D7" s="58">
        <v>44783</v>
      </c>
      <c r="E7" s="58">
        <v>44784</v>
      </c>
      <c r="F7" s="58">
        <v>44785</v>
      </c>
      <c r="G7" s="58">
        <v>44786</v>
      </c>
      <c r="H7" s="58">
        <v>44787</v>
      </c>
    </row>
    <row r="8" spans="1:9" s="3" customFormat="1" ht="48" customHeight="1">
      <c r="A8" s="39"/>
      <c r="B8" s="70"/>
      <c r="C8" s="71"/>
      <c r="D8" s="71"/>
      <c r="E8" s="71"/>
      <c r="F8" s="71"/>
      <c r="G8" s="71"/>
      <c r="H8" s="71"/>
    </row>
    <row r="9" spans="1:9" s="4" customFormat="1" ht="19.5" customHeight="1">
      <c r="A9" s="40"/>
      <c r="B9" s="49">
        <f t="array" ref="B9:H9">DaysAndWeeks+DATE(CalendarYear,8,1)-WEEKDAY(DATE(CalendarYear,8,1),(InicioDeLaSemana="lunes")+1)+15</f>
        <v>44788</v>
      </c>
      <c r="C9" s="50">
        <v>44789</v>
      </c>
      <c r="D9" s="50">
        <v>44790</v>
      </c>
      <c r="E9" s="50">
        <v>44791</v>
      </c>
      <c r="F9" s="50">
        <v>44792</v>
      </c>
      <c r="G9" s="50">
        <v>44793</v>
      </c>
      <c r="H9" s="50">
        <v>44794</v>
      </c>
    </row>
    <row r="10" spans="1:9" s="3" customFormat="1" ht="48" customHeight="1">
      <c r="A10" s="39"/>
      <c r="B10" s="60"/>
      <c r="C10" s="59"/>
      <c r="D10" s="59"/>
      <c r="E10" s="59"/>
      <c r="F10" s="59"/>
      <c r="G10" s="59"/>
      <c r="H10" s="59"/>
    </row>
    <row r="11" spans="1:9" s="4" customFormat="1" ht="19.5" customHeight="1">
      <c r="A11" s="40"/>
      <c r="B11" s="57">
        <f t="array" ref="B11:H11">DaysAndWeeks+DATE(CalendarYear,8,1)-WEEKDAY(DATE(CalendarYear,8,1),(InicioDeLaSemana="lunes")+1)+22</f>
        <v>44795</v>
      </c>
      <c r="C11" s="58">
        <v>44796</v>
      </c>
      <c r="D11" s="58">
        <v>44797</v>
      </c>
      <c r="E11" s="58">
        <v>44798</v>
      </c>
      <c r="F11" s="58">
        <v>44799</v>
      </c>
      <c r="G11" s="58">
        <v>44800</v>
      </c>
      <c r="H11" s="58">
        <v>44801</v>
      </c>
    </row>
    <row r="12" spans="1:9" s="3" customFormat="1" ht="48" customHeight="1">
      <c r="A12" s="39"/>
      <c r="B12" s="72"/>
      <c r="C12" s="71"/>
      <c r="D12" s="71"/>
      <c r="E12" s="71"/>
      <c r="F12" s="71"/>
      <c r="G12" s="71"/>
      <c r="H12" s="71"/>
    </row>
    <row r="13" spans="1:9" s="4" customFormat="1" ht="19.5" customHeight="1">
      <c r="A13" s="40"/>
      <c r="B13" s="49">
        <f t="array" ref="B13:H13">DaysAndWeeks+DATE(CalendarYear,8,1)-WEEKDAY(DATE(CalendarYear,8,1),(InicioDeLaSemana="lunes")+1)+29</f>
        <v>44802</v>
      </c>
      <c r="C13" s="50">
        <v>44803</v>
      </c>
      <c r="D13" s="50">
        <v>44804</v>
      </c>
      <c r="E13" s="50">
        <v>44805</v>
      </c>
      <c r="F13" s="50">
        <v>44806</v>
      </c>
      <c r="G13" s="50">
        <v>44807</v>
      </c>
      <c r="H13" s="50">
        <v>44808</v>
      </c>
    </row>
    <row r="14" spans="1:9" s="3" customFormat="1" ht="48" customHeight="1">
      <c r="A14" s="39"/>
      <c r="B14" s="60"/>
      <c r="C14" s="59"/>
      <c r="D14" s="59"/>
      <c r="E14" s="59"/>
      <c r="F14" s="59"/>
      <c r="G14" s="59"/>
      <c r="H14" s="59"/>
    </row>
    <row r="15" spans="1:9" s="4" customFormat="1" ht="19.5" customHeight="1">
      <c r="A15" s="40"/>
      <c r="B15" s="57">
        <f t="array" ref="B15:C15">DaysAndWeeks+DATE(CalendarYear,8,1)-WEEKDAY(DATE(CalendarYear,8,1),(InicioDeLaSemana="lunes")+1)+36</f>
        <v>44809</v>
      </c>
      <c r="C15" s="58">
        <v>44810</v>
      </c>
      <c r="D15" s="19" t="s">
        <v>0</v>
      </c>
      <c r="E15" s="19"/>
      <c r="F15" s="19"/>
      <c r="G15" s="19"/>
      <c r="H15" s="19"/>
    </row>
    <row r="16" spans="1:9" s="3" customFormat="1" ht="48" customHeight="1">
      <c r="A16" s="39"/>
      <c r="B16" s="72"/>
      <c r="C16" s="71"/>
      <c r="D16" s="15"/>
      <c r="E16" s="15"/>
      <c r="F16" s="15"/>
      <c r="G16" s="15"/>
      <c r="H16" s="15"/>
    </row>
  </sheetData>
  <mergeCells count="3">
    <mergeCell ref="D15:H15"/>
    <mergeCell ref="D16:H16"/>
    <mergeCell ref="B2:H2"/>
  </mergeCells>
  <conditionalFormatting sqref="B13:H13 B15:C15">
    <cfRule type="expression" dxfId="13" priority="2">
      <formula>AND(DAY(B13)&gt;=1,DAY(B13)&lt;=15)</formula>
    </cfRule>
  </conditionalFormatting>
  <conditionalFormatting sqref="B5:G5">
    <cfRule type="expression" dxfId="12" priority="1">
      <formula>DAY(B5)&gt;8</formula>
    </cfRule>
  </conditionalFormatting>
  <printOptions horizontalCentered="1"/>
  <pageMargins left="0.25" right="0.25" top="0.5" bottom="0.5" header="0.3" footer="0.3"/>
  <pageSetup paperSize="9" orientation="landscape" r:id="rId1"/>
  <headerFooter differentFirst="1"/>
</worksheet>
</file>

<file path=xl/worksheets/sheet10.xml><?xml version="1.0" encoding="utf-8"?>
<worksheet xmlns="http://schemas.openxmlformats.org/spreadsheetml/2006/main" xmlns:r="http://schemas.openxmlformats.org/officeDocument/2006/relationships">
  <sheetPr codeName="Sheet9">
    <tabColor theme="5"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6" t="str">
        <f>"Septiembre "&amp;CalendarYear</f>
        <v>Septiembre 2022</v>
      </c>
      <c r="C2" s="46"/>
      <c r="D2" s="46"/>
      <c r="E2" s="46"/>
      <c r="F2" s="46"/>
      <c r="G2" s="46"/>
      <c r="H2" s="46"/>
    </row>
    <row r="3" spans="1:9" s="37" customFormat="1" ht="15" customHeight="1">
      <c r="B3" s="33"/>
      <c r="C3" s="33"/>
      <c r="D3" s="33"/>
      <c r="E3" s="33"/>
      <c r="F3" s="33"/>
      <c r="G3" s="33"/>
      <c r="H3" s="33"/>
    </row>
    <row r="4" spans="1:9" s="2" customFormat="1" ht="22.5" customHeight="1" thickBot="1">
      <c r="A4" s="1"/>
      <c r="B4" s="47" t="str">
        <f>InicioDeLaSemana</f>
        <v>Lunes</v>
      </c>
      <c r="C4" s="47" t="str">
        <f t="shared" ref="C4:H4" si="0">TEXT(C5,"dddd")</f>
        <v>martes</v>
      </c>
      <c r="D4" s="47" t="str">
        <f t="shared" si="0"/>
        <v>miércoles</v>
      </c>
      <c r="E4" s="47" t="str">
        <f t="shared" si="0"/>
        <v>jueves</v>
      </c>
      <c r="F4" s="47" t="str">
        <f t="shared" si="0"/>
        <v>viernes</v>
      </c>
      <c r="G4" s="47" t="str">
        <f t="shared" si="0"/>
        <v>sábado</v>
      </c>
      <c r="H4" s="47" t="str">
        <f t="shared" si="0"/>
        <v>domingo</v>
      </c>
    </row>
    <row r="5" spans="1:9" s="4" customFormat="1" ht="19.5" customHeight="1">
      <c r="A5" s="40"/>
      <c r="B5" s="49">
        <f t="array" ref="B5:H5">DaysAndWeeks+DATE(CalendarYear,9,1)-WEEKDAY(DATE(CalendarYear,9,1),(InicioDeLaSemana="lunes")+1)+1</f>
        <v>44802</v>
      </c>
      <c r="C5" s="50">
        <v>44803</v>
      </c>
      <c r="D5" s="50">
        <v>44804</v>
      </c>
      <c r="E5" s="50">
        <v>44805</v>
      </c>
      <c r="F5" s="50">
        <v>44806</v>
      </c>
      <c r="G5" s="50">
        <v>44807</v>
      </c>
      <c r="H5" s="50">
        <v>44808</v>
      </c>
    </row>
    <row r="6" spans="1:9" s="3" customFormat="1" ht="48" customHeight="1">
      <c r="A6" s="39"/>
      <c r="B6" s="60"/>
      <c r="C6" s="59"/>
      <c r="D6" s="59"/>
      <c r="E6" s="59"/>
      <c r="F6" s="59"/>
      <c r="G6" s="59"/>
      <c r="H6" s="59"/>
    </row>
    <row r="7" spans="1:9" s="4" customFormat="1" ht="19.5" customHeight="1">
      <c r="A7" s="40"/>
      <c r="B7" s="55">
        <f t="array" ref="B7:H7">DaysAndWeeks+DATE(CalendarYear,9,1)-WEEKDAY(DATE(CalendarYear,9,1),(InicioDeLaSemana="lunes")+1)+8</f>
        <v>44809</v>
      </c>
      <c r="C7" s="56">
        <v>44810</v>
      </c>
      <c r="D7" s="56">
        <v>44811</v>
      </c>
      <c r="E7" s="56">
        <v>44812</v>
      </c>
      <c r="F7" s="56">
        <v>44813</v>
      </c>
      <c r="G7" s="56">
        <v>44814</v>
      </c>
      <c r="H7" s="56">
        <v>44815</v>
      </c>
    </row>
    <row r="8" spans="1:9" s="3" customFormat="1" ht="48" customHeight="1">
      <c r="A8" s="39"/>
      <c r="B8" s="67"/>
      <c r="C8" s="68"/>
      <c r="D8" s="68"/>
      <c r="E8" s="68"/>
      <c r="F8" s="68"/>
      <c r="G8" s="68"/>
      <c r="H8" s="68"/>
    </row>
    <row r="9" spans="1:9" s="4" customFormat="1" ht="19.5" customHeight="1">
      <c r="A9" s="40"/>
      <c r="B9" s="49">
        <f t="array" ref="B9:H9">DaysAndWeeks+DATE(CalendarYear,9,1)-WEEKDAY(DATE(CalendarYear,9,1),(InicioDeLaSemana="lunes")+1)+15</f>
        <v>44816</v>
      </c>
      <c r="C9" s="50">
        <v>44817</v>
      </c>
      <c r="D9" s="50">
        <v>44818</v>
      </c>
      <c r="E9" s="50">
        <v>44819</v>
      </c>
      <c r="F9" s="50">
        <v>44820</v>
      </c>
      <c r="G9" s="50">
        <v>44821</v>
      </c>
      <c r="H9" s="50">
        <v>44822</v>
      </c>
    </row>
    <row r="10" spans="1:9" s="3" customFormat="1" ht="48" customHeight="1">
      <c r="A10" s="39"/>
      <c r="B10" s="60"/>
      <c r="C10" s="59"/>
      <c r="D10" s="59"/>
      <c r="E10" s="59"/>
      <c r="F10" s="59"/>
      <c r="G10" s="59"/>
      <c r="H10" s="59"/>
    </row>
    <row r="11" spans="1:9" s="4" customFormat="1" ht="19.5" customHeight="1">
      <c r="A11" s="40"/>
      <c r="B11" s="55">
        <f t="array" ref="B11:H11">DaysAndWeeks+DATE(CalendarYear,9,1)-WEEKDAY(DATE(CalendarYear,9,1),(InicioDeLaSemana="lunes")+1)+22</f>
        <v>44823</v>
      </c>
      <c r="C11" s="56">
        <v>44824</v>
      </c>
      <c r="D11" s="56">
        <v>44825</v>
      </c>
      <c r="E11" s="56">
        <v>44826</v>
      </c>
      <c r="F11" s="56">
        <v>44827</v>
      </c>
      <c r="G11" s="56">
        <v>44828</v>
      </c>
      <c r="H11" s="56">
        <v>44829</v>
      </c>
    </row>
    <row r="12" spans="1:9" s="3" customFormat="1" ht="48" customHeight="1">
      <c r="A12" s="39"/>
      <c r="B12" s="69"/>
      <c r="C12" s="68"/>
      <c r="D12" s="68"/>
      <c r="E12" s="68"/>
      <c r="F12" s="68"/>
      <c r="G12" s="68"/>
      <c r="H12" s="68"/>
    </row>
    <row r="13" spans="1:9" s="4" customFormat="1" ht="19.5" customHeight="1">
      <c r="A13" s="40"/>
      <c r="B13" s="49">
        <f t="array" ref="B13:H13">DaysAndWeeks+DATE(CalendarYear,9,1)-WEEKDAY(DATE(CalendarYear,9,1),(InicioDeLaSemana="lunes")+1)+29</f>
        <v>44830</v>
      </c>
      <c r="C13" s="50">
        <v>44831</v>
      </c>
      <c r="D13" s="50">
        <v>44832</v>
      </c>
      <c r="E13" s="50">
        <v>44833</v>
      </c>
      <c r="F13" s="50">
        <v>44834</v>
      </c>
      <c r="G13" s="50">
        <v>44835</v>
      </c>
      <c r="H13" s="50">
        <v>44836</v>
      </c>
    </row>
    <row r="14" spans="1:9" s="3" customFormat="1" ht="48" customHeight="1">
      <c r="A14" s="39"/>
      <c r="B14" s="60"/>
      <c r="C14" s="59"/>
      <c r="D14" s="59"/>
      <c r="E14" s="59"/>
      <c r="F14" s="59"/>
      <c r="G14" s="59"/>
      <c r="H14" s="59"/>
    </row>
    <row r="15" spans="1:9" s="4" customFormat="1" ht="19.5" customHeight="1">
      <c r="A15" s="40"/>
      <c r="B15" s="55">
        <f t="array" ref="B15:C15">DaysAndWeeks+DATE(CalendarYear,9,1)-WEEKDAY(DATE(CalendarYear,9,1),(InicioDeLaSemana="lunes")+1)+36</f>
        <v>44837</v>
      </c>
      <c r="C15" s="56">
        <v>44838</v>
      </c>
      <c r="D15" s="18" t="s">
        <v>0</v>
      </c>
      <c r="E15" s="18"/>
      <c r="F15" s="18"/>
      <c r="G15" s="18"/>
      <c r="H15" s="18"/>
    </row>
    <row r="16" spans="1:9" s="3" customFormat="1" ht="48" customHeight="1">
      <c r="A16" s="39"/>
      <c r="B16" s="69"/>
      <c r="C16" s="68"/>
      <c r="D16" s="14"/>
      <c r="E16" s="14"/>
      <c r="F16" s="14"/>
      <c r="G16" s="14"/>
      <c r="H16" s="14"/>
    </row>
  </sheetData>
  <mergeCells count="3">
    <mergeCell ref="D15:H15"/>
    <mergeCell ref="D16:H16"/>
    <mergeCell ref="B2:H2"/>
  </mergeCells>
  <conditionalFormatting sqref="B13:H13 B15:C15">
    <cfRule type="expression" dxfId="15" priority="2">
      <formula>AND(DAY(B13)&gt;=1,DAY(B13)&lt;=15)</formula>
    </cfRule>
  </conditionalFormatting>
  <conditionalFormatting sqref="B5:G5">
    <cfRule type="expression" dxfId="14" priority="1">
      <formula>DAY(B5)&gt;8</formula>
    </cfRule>
  </conditionalFormatting>
  <printOptions horizontalCentered="1"/>
  <pageMargins left="0.25" right="0.25" top="0.5" bottom="0.5" header="0.3" footer="0.3"/>
  <pageSetup paperSize="9" orientation="landscape" r:id="rId1"/>
  <headerFooter differentFirst="1"/>
</worksheet>
</file>

<file path=xl/worksheets/sheet11.xml><?xml version="1.0" encoding="utf-8"?>
<worksheet xmlns="http://schemas.openxmlformats.org/spreadsheetml/2006/main" xmlns:r="http://schemas.openxmlformats.org/officeDocument/2006/relationships">
  <sheetPr codeName="Sheet10">
    <tabColor theme="5"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6" t="str">
        <f>"Octubre "&amp;CalendarYear</f>
        <v>Octubre 2022</v>
      </c>
      <c r="C2" s="46"/>
      <c r="D2" s="46"/>
      <c r="E2" s="46"/>
      <c r="F2" s="46"/>
      <c r="G2" s="46"/>
      <c r="H2" s="46"/>
    </row>
    <row r="3" spans="1:9" s="37" customFormat="1" ht="15" customHeight="1">
      <c r="B3" s="33"/>
      <c r="C3" s="33"/>
      <c r="D3" s="33"/>
      <c r="E3" s="33"/>
      <c r="F3" s="33"/>
      <c r="G3" s="33"/>
      <c r="H3" s="33"/>
    </row>
    <row r="4" spans="1:9" s="2" customFormat="1" ht="22.5" customHeight="1" thickBot="1">
      <c r="A4" s="1"/>
      <c r="B4" s="47" t="str">
        <f>InicioDeLaSemana</f>
        <v>Lunes</v>
      </c>
      <c r="C4" s="47" t="str">
        <f t="shared" ref="C4:H4" si="0">TEXT(C5,"dddd")</f>
        <v>martes</v>
      </c>
      <c r="D4" s="47" t="str">
        <f t="shared" si="0"/>
        <v>miércoles</v>
      </c>
      <c r="E4" s="47" t="str">
        <f t="shared" si="0"/>
        <v>jueves</v>
      </c>
      <c r="F4" s="47" t="str">
        <f t="shared" si="0"/>
        <v>viernes</v>
      </c>
      <c r="G4" s="47" t="str">
        <f t="shared" si="0"/>
        <v>sábado</v>
      </c>
      <c r="H4" s="47" t="str">
        <f t="shared" si="0"/>
        <v>domingo</v>
      </c>
    </row>
    <row r="5" spans="1:9" s="4" customFormat="1" ht="19.5" customHeight="1">
      <c r="A5" s="40"/>
      <c r="B5" s="49">
        <f t="array" ref="B5:H5">DaysAndWeeks+DATE(CalendarYear,10,1)-WEEKDAY(DATE(CalendarYear,10,1),(InicioDeLaSemana="lunes")+1)+1</f>
        <v>44830</v>
      </c>
      <c r="C5" s="50">
        <v>44831</v>
      </c>
      <c r="D5" s="50">
        <v>44832</v>
      </c>
      <c r="E5" s="50">
        <v>44833</v>
      </c>
      <c r="F5" s="50">
        <v>44834</v>
      </c>
      <c r="G5" s="50">
        <v>44835</v>
      </c>
      <c r="H5" s="50">
        <v>44836</v>
      </c>
    </row>
    <row r="6" spans="1:9" s="3" customFormat="1" ht="48" customHeight="1">
      <c r="A6" s="39"/>
      <c r="B6" s="60"/>
      <c r="C6" s="59"/>
      <c r="D6" s="59"/>
      <c r="E6" s="59"/>
      <c r="F6" s="59"/>
      <c r="G6" s="59"/>
      <c r="H6" s="59"/>
    </row>
    <row r="7" spans="1:9" s="4" customFormat="1" ht="19.5" customHeight="1">
      <c r="A7" s="40"/>
      <c r="B7" s="55">
        <f t="array" ref="B7:H7">DaysAndWeeks+DATE(CalendarYear,10,1)-WEEKDAY(DATE(CalendarYear,10,1),(InicioDeLaSemana="lunes")+1)+8</f>
        <v>44837</v>
      </c>
      <c r="C7" s="56">
        <v>44838</v>
      </c>
      <c r="D7" s="56">
        <v>44839</v>
      </c>
      <c r="E7" s="56">
        <v>44840</v>
      </c>
      <c r="F7" s="56">
        <v>44841</v>
      </c>
      <c r="G7" s="56">
        <v>44842</v>
      </c>
      <c r="H7" s="56">
        <v>44843</v>
      </c>
    </row>
    <row r="8" spans="1:9" s="3" customFormat="1" ht="48" customHeight="1">
      <c r="A8" s="39"/>
      <c r="B8" s="67"/>
      <c r="C8" s="68"/>
      <c r="D8" s="68"/>
      <c r="E8" s="68"/>
      <c r="F8" s="68"/>
      <c r="G8" s="68"/>
      <c r="H8" s="68"/>
    </row>
    <row r="9" spans="1:9" s="4" customFormat="1" ht="19.5" customHeight="1">
      <c r="A9" s="40"/>
      <c r="B9" s="49">
        <f t="array" ref="B9:H9">DaysAndWeeks+DATE(CalendarYear,10,1)-WEEKDAY(DATE(CalendarYear,10,1),(InicioDeLaSemana="lunes")+1)+15</f>
        <v>44844</v>
      </c>
      <c r="C9" s="50">
        <v>44845</v>
      </c>
      <c r="D9" s="50">
        <v>44846</v>
      </c>
      <c r="E9" s="50">
        <v>44847</v>
      </c>
      <c r="F9" s="50">
        <v>44848</v>
      </c>
      <c r="G9" s="50">
        <v>44849</v>
      </c>
      <c r="H9" s="50">
        <v>44850</v>
      </c>
    </row>
    <row r="10" spans="1:9" s="3" customFormat="1" ht="48" customHeight="1">
      <c r="A10" s="39"/>
      <c r="B10" s="60"/>
      <c r="C10" s="59"/>
      <c r="D10" s="59"/>
      <c r="E10" s="59"/>
      <c r="F10" s="59"/>
      <c r="G10" s="59"/>
      <c r="H10" s="59"/>
    </row>
    <row r="11" spans="1:9" s="4" customFormat="1" ht="19.5" customHeight="1">
      <c r="A11" s="40"/>
      <c r="B11" s="55">
        <f t="array" ref="B11:H11">DaysAndWeeks+DATE(CalendarYear,10,1)-WEEKDAY(DATE(CalendarYear,10,1),(InicioDeLaSemana="lunes")+1)+22</f>
        <v>44851</v>
      </c>
      <c r="C11" s="56">
        <v>44852</v>
      </c>
      <c r="D11" s="56">
        <v>44853</v>
      </c>
      <c r="E11" s="56">
        <v>44854</v>
      </c>
      <c r="F11" s="56">
        <v>44855</v>
      </c>
      <c r="G11" s="56">
        <v>44856</v>
      </c>
      <c r="H11" s="56">
        <v>44857</v>
      </c>
    </row>
    <row r="12" spans="1:9" s="3" customFormat="1" ht="48" customHeight="1">
      <c r="A12" s="39"/>
      <c r="B12" s="69"/>
      <c r="C12" s="68"/>
      <c r="D12" s="68"/>
      <c r="E12" s="68"/>
      <c r="F12" s="68"/>
      <c r="G12" s="68"/>
      <c r="H12" s="68"/>
    </row>
    <row r="13" spans="1:9" s="4" customFormat="1" ht="19.5" customHeight="1">
      <c r="A13" s="40"/>
      <c r="B13" s="49">
        <f t="array" ref="B13:H13">DaysAndWeeks+DATE(CalendarYear,10,1)-WEEKDAY(DATE(CalendarYear,10,1),(InicioDeLaSemana="lunes")+1)+29</f>
        <v>44858</v>
      </c>
      <c r="C13" s="50">
        <v>44859</v>
      </c>
      <c r="D13" s="50">
        <v>44860</v>
      </c>
      <c r="E13" s="50">
        <v>44861</v>
      </c>
      <c r="F13" s="50">
        <v>44862</v>
      </c>
      <c r="G13" s="50">
        <v>44863</v>
      </c>
      <c r="H13" s="50">
        <v>44864</v>
      </c>
    </row>
    <row r="14" spans="1:9" s="3" customFormat="1" ht="48" customHeight="1">
      <c r="A14" s="39"/>
      <c r="B14" s="60"/>
      <c r="C14" s="59"/>
      <c r="D14" s="59"/>
      <c r="E14" s="59"/>
      <c r="F14" s="59"/>
      <c r="G14" s="59"/>
      <c r="H14" s="59"/>
    </row>
    <row r="15" spans="1:9" s="4" customFormat="1" ht="19.5" customHeight="1">
      <c r="A15" s="40"/>
      <c r="B15" s="55">
        <f t="array" ref="B15:C15">DaysAndWeeks+DATE(CalendarYear,10,1)-WEEKDAY(DATE(CalendarYear,10,1),(InicioDeLaSemana="lunes")+1)+36</f>
        <v>44865</v>
      </c>
      <c r="C15" s="56">
        <v>44866</v>
      </c>
      <c r="D15" s="18" t="s">
        <v>0</v>
      </c>
      <c r="E15" s="18"/>
      <c r="F15" s="18"/>
      <c r="G15" s="18"/>
      <c r="H15" s="18"/>
    </row>
    <row r="16" spans="1:9" s="3" customFormat="1" ht="48" customHeight="1">
      <c r="A16" s="39"/>
      <c r="B16" s="69"/>
      <c r="C16" s="68"/>
      <c r="D16" s="14"/>
      <c r="E16" s="14"/>
      <c r="F16" s="14"/>
      <c r="G16" s="14"/>
      <c r="H16" s="14"/>
    </row>
  </sheetData>
  <mergeCells count="3">
    <mergeCell ref="D15:H15"/>
    <mergeCell ref="D16:H16"/>
    <mergeCell ref="B2:H2"/>
  </mergeCells>
  <conditionalFormatting sqref="B13:H13 B15:C15">
    <cfRule type="expression" dxfId="17" priority="2">
      <formula>AND(DAY(B13)&gt;=1,DAY(B13)&lt;=15)</formula>
    </cfRule>
  </conditionalFormatting>
  <conditionalFormatting sqref="B5:G5">
    <cfRule type="expression" dxfId="16" priority="1">
      <formula>DAY(B5)&gt;8</formula>
    </cfRule>
  </conditionalFormatting>
  <printOptions horizontalCentered="1"/>
  <pageMargins left="0.25" right="0.25" top="0.5" bottom="0.5" header="0.3" footer="0.3"/>
  <pageSetup paperSize="9" orientation="landscape" r:id="rId1"/>
  <headerFooter differentFirst="1"/>
</worksheet>
</file>

<file path=xl/worksheets/sheet12.xml><?xml version="1.0" encoding="utf-8"?>
<worksheet xmlns="http://schemas.openxmlformats.org/spreadsheetml/2006/main" xmlns:r="http://schemas.openxmlformats.org/officeDocument/2006/relationships">
  <sheetPr codeName="Sheet11">
    <tabColor theme="5"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0" width="10.6640625" style="9" customWidth="1"/>
    <col min="11" max="16384" width="8.88671875" style="9"/>
  </cols>
  <sheetData>
    <row r="1" spans="1:9" s="1" customFormat="1" ht="9" customHeight="1">
      <c r="I1" s="1" t="s">
        <v>1</v>
      </c>
    </row>
    <row r="2" spans="1:9" s="37" customFormat="1" ht="59.25" customHeight="1">
      <c r="B2" s="46" t="str">
        <f>"Noviembre "&amp;CalendarYear</f>
        <v>Noviembre 2022</v>
      </c>
      <c r="C2" s="46"/>
      <c r="D2" s="46"/>
      <c r="E2" s="46"/>
      <c r="F2" s="46"/>
      <c r="G2" s="46"/>
      <c r="H2" s="46"/>
    </row>
    <row r="3" spans="1:9" s="37" customFormat="1" ht="15" customHeight="1">
      <c r="B3" s="33"/>
      <c r="C3" s="33"/>
      <c r="D3" s="33"/>
      <c r="E3" s="33"/>
      <c r="F3" s="33"/>
      <c r="G3" s="33"/>
      <c r="H3" s="33"/>
    </row>
    <row r="4" spans="1:9" s="2" customFormat="1" ht="22.5" customHeight="1" thickBot="1">
      <c r="A4" s="1"/>
      <c r="B4" s="47" t="str">
        <f>InicioDeLaSemana</f>
        <v>Lunes</v>
      </c>
      <c r="C4" s="47" t="str">
        <f t="shared" ref="C4:H4" si="0">TEXT(C5,"dddd")</f>
        <v>martes</v>
      </c>
      <c r="D4" s="47" t="str">
        <f t="shared" si="0"/>
        <v>miércoles</v>
      </c>
      <c r="E4" s="47" t="str">
        <f t="shared" si="0"/>
        <v>jueves</v>
      </c>
      <c r="F4" s="47" t="str">
        <f t="shared" si="0"/>
        <v>viernes</v>
      </c>
      <c r="G4" s="47" t="str">
        <f t="shared" si="0"/>
        <v>sábado</v>
      </c>
      <c r="H4" s="47" t="str">
        <f t="shared" si="0"/>
        <v>domingo</v>
      </c>
    </row>
    <row r="5" spans="1:9" s="4" customFormat="1" ht="19.5" customHeight="1">
      <c r="A5" s="40"/>
      <c r="B5" s="49">
        <f t="array" ref="B5:H5">DaysAndWeeks+DATE(CalendarYear,11,1)-WEEKDAY(DATE(CalendarYear,11,1),(InicioDeLaSemana="lunes")+1)+1</f>
        <v>44865</v>
      </c>
      <c r="C5" s="50">
        <v>44866</v>
      </c>
      <c r="D5" s="50">
        <v>44867</v>
      </c>
      <c r="E5" s="50">
        <v>44868</v>
      </c>
      <c r="F5" s="50">
        <v>44869</v>
      </c>
      <c r="G5" s="50">
        <v>44870</v>
      </c>
      <c r="H5" s="50">
        <v>44871</v>
      </c>
    </row>
    <row r="6" spans="1:9" s="3" customFormat="1" ht="48" customHeight="1">
      <c r="A6" s="39"/>
      <c r="B6" s="60"/>
      <c r="C6" s="59"/>
      <c r="D6" s="59"/>
      <c r="E6" s="59"/>
      <c r="F6" s="59"/>
      <c r="G6" s="59"/>
      <c r="H6" s="59"/>
    </row>
    <row r="7" spans="1:9" s="4" customFormat="1" ht="19.5" customHeight="1">
      <c r="A7" s="40"/>
      <c r="B7" s="55">
        <f t="array" ref="B7:H7">DaysAndWeeks+DATE(CalendarYear,11,1)-WEEKDAY(DATE(CalendarYear,11,1),(InicioDeLaSemana="lunes")+1)+8</f>
        <v>44872</v>
      </c>
      <c r="C7" s="56">
        <v>44873</v>
      </c>
      <c r="D7" s="56">
        <v>44874</v>
      </c>
      <c r="E7" s="56">
        <v>44875</v>
      </c>
      <c r="F7" s="56">
        <v>44876</v>
      </c>
      <c r="G7" s="56">
        <v>44877</v>
      </c>
      <c r="H7" s="56">
        <v>44878</v>
      </c>
    </row>
    <row r="8" spans="1:9" s="3" customFormat="1" ht="48" customHeight="1">
      <c r="A8" s="39"/>
      <c r="B8" s="67"/>
      <c r="C8" s="68"/>
      <c r="D8" s="68"/>
      <c r="E8" s="68"/>
      <c r="F8" s="68"/>
      <c r="G8" s="68"/>
      <c r="H8" s="68"/>
    </row>
    <row r="9" spans="1:9" s="4" customFormat="1" ht="19.5" customHeight="1">
      <c r="A9" s="40"/>
      <c r="B9" s="49">
        <f t="array" ref="B9:H9">DaysAndWeeks+DATE(CalendarYear,11,1)-WEEKDAY(DATE(CalendarYear,11,1),(InicioDeLaSemana="lunes")+1)+15</f>
        <v>44879</v>
      </c>
      <c r="C9" s="50">
        <v>44880</v>
      </c>
      <c r="D9" s="50">
        <v>44881</v>
      </c>
      <c r="E9" s="50">
        <v>44882</v>
      </c>
      <c r="F9" s="50">
        <v>44883</v>
      </c>
      <c r="G9" s="50">
        <v>44884</v>
      </c>
      <c r="H9" s="50">
        <v>44885</v>
      </c>
    </row>
    <row r="10" spans="1:9" s="3" customFormat="1" ht="48" customHeight="1">
      <c r="A10" s="39"/>
      <c r="B10" s="60"/>
      <c r="C10" s="59"/>
      <c r="D10" s="59"/>
      <c r="E10" s="59"/>
      <c r="F10" s="59"/>
      <c r="G10" s="59"/>
      <c r="H10" s="59"/>
    </row>
    <row r="11" spans="1:9" s="4" customFormat="1" ht="19.5" customHeight="1">
      <c r="A11" s="40"/>
      <c r="B11" s="55">
        <f t="array" ref="B11:H11">DaysAndWeeks+DATE(CalendarYear,11,1)-WEEKDAY(DATE(CalendarYear,11,1),(InicioDeLaSemana="lunes")+1)+22</f>
        <v>44886</v>
      </c>
      <c r="C11" s="56">
        <v>44887</v>
      </c>
      <c r="D11" s="56">
        <v>44888</v>
      </c>
      <c r="E11" s="56">
        <v>44889</v>
      </c>
      <c r="F11" s="56">
        <v>44890</v>
      </c>
      <c r="G11" s="56">
        <v>44891</v>
      </c>
      <c r="H11" s="56">
        <v>44892</v>
      </c>
    </row>
    <row r="12" spans="1:9" s="3" customFormat="1" ht="48" customHeight="1">
      <c r="A12" s="39"/>
      <c r="B12" s="69"/>
      <c r="C12" s="68"/>
      <c r="D12" s="68"/>
      <c r="E12" s="68"/>
      <c r="F12" s="68"/>
      <c r="G12" s="68"/>
      <c r="H12" s="68"/>
    </row>
    <row r="13" spans="1:9" s="4" customFormat="1" ht="19.5" customHeight="1">
      <c r="A13" s="40"/>
      <c r="B13" s="49">
        <f t="array" ref="B13:H13">DaysAndWeeks+DATE(CalendarYear,11,1)-WEEKDAY(DATE(CalendarYear,11,1),(InicioDeLaSemana="lunes")+1)+29</f>
        <v>44893</v>
      </c>
      <c r="C13" s="50">
        <v>44894</v>
      </c>
      <c r="D13" s="50">
        <v>44895</v>
      </c>
      <c r="E13" s="50">
        <v>44896</v>
      </c>
      <c r="F13" s="50">
        <v>44897</v>
      </c>
      <c r="G13" s="50">
        <v>44898</v>
      </c>
      <c r="H13" s="50">
        <v>44899</v>
      </c>
    </row>
    <row r="14" spans="1:9" s="3" customFormat="1" ht="48" customHeight="1">
      <c r="A14" s="39"/>
      <c r="B14" s="60"/>
      <c r="C14" s="59"/>
      <c r="D14" s="59"/>
      <c r="E14" s="59"/>
      <c r="F14" s="59"/>
      <c r="G14" s="59"/>
      <c r="H14" s="59"/>
    </row>
    <row r="15" spans="1:9" s="4" customFormat="1" ht="19.5" customHeight="1">
      <c r="A15" s="40"/>
      <c r="B15" s="55">
        <f t="array" ref="B15:C15">DaysAndWeeks+DATE(CalendarYear,11,1)-WEEKDAY(DATE(CalendarYear,11,1),(InicioDeLaSemana="lunes")+1)+36</f>
        <v>44900</v>
      </c>
      <c r="C15" s="56">
        <v>44901</v>
      </c>
      <c r="D15" s="18" t="s">
        <v>0</v>
      </c>
      <c r="E15" s="18"/>
      <c r="F15" s="18"/>
      <c r="G15" s="18"/>
      <c r="H15" s="18"/>
    </row>
    <row r="16" spans="1:9" s="3" customFormat="1" ht="48" customHeight="1">
      <c r="A16" s="39"/>
      <c r="B16" s="69"/>
      <c r="C16" s="68"/>
      <c r="D16" s="14"/>
      <c r="E16" s="14"/>
      <c r="F16" s="14"/>
      <c r="G16" s="14"/>
      <c r="H16" s="14"/>
    </row>
  </sheetData>
  <mergeCells count="3">
    <mergeCell ref="D15:H15"/>
    <mergeCell ref="D16:H16"/>
    <mergeCell ref="B2:H2"/>
  </mergeCells>
  <conditionalFormatting sqref="B13:H13 B15:C15">
    <cfRule type="expression" dxfId="19" priority="2">
      <formula>AND(DAY(B13)&gt;=1,DAY(B13)&lt;=15)</formula>
    </cfRule>
  </conditionalFormatting>
  <conditionalFormatting sqref="B5:G5">
    <cfRule type="expression" dxfId="18" priority="1">
      <formula>DAY(B5)&gt;8</formula>
    </cfRule>
  </conditionalFormatting>
  <printOptions horizontalCentered="1"/>
  <pageMargins left="0.25" right="0.25" top="0.5" bottom="0.5" header="0.3" footer="0.3"/>
  <pageSetup paperSize="9" orientation="landscape" r:id="rId1"/>
  <headerFooter differentFirst="1"/>
</worksheet>
</file>

<file path=xl/worksheets/sheet13.xml><?xml version="1.0" encoding="utf-8"?>
<worksheet xmlns="http://schemas.openxmlformats.org/spreadsheetml/2006/main" xmlns:r="http://schemas.openxmlformats.org/officeDocument/2006/relationships">
  <sheetPr codeName="Sheet12">
    <tabColor theme="8" tint="0.59999389629810485"/>
    <pageSetUpPr fitToPage="1"/>
  </sheetPr>
  <dimension ref="A1:I16"/>
  <sheetViews>
    <sheetView showGridLines="0" workbookViewId="0">
      <selection activeCell="C3" sqref="C3"/>
    </sheetView>
  </sheetViews>
  <sheetFormatPr baseColWidth="10" defaultColWidth="8.88671875" defaultRowHeight="14.25"/>
  <cols>
    <col min="1" max="1" width="1.77734375" style="1" customWidth="1"/>
    <col min="2" max="8" width="15.44140625" style="1" customWidth="1"/>
    <col min="9" max="9" width="1.77734375" style="1" customWidth="1"/>
    <col min="10" max="16384" width="8.88671875" style="9"/>
  </cols>
  <sheetData>
    <row r="1" spans="1:9" s="1" customFormat="1" ht="9" customHeight="1">
      <c r="I1" s="1" t="s">
        <v>1</v>
      </c>
    </row>
    <row r="2" spans="1:9" s="37" customFormat="1" ht="59.25" customHeight="1">
      <c r="B2" s="42" t="str">
        <f>"Diciembre "&amp;CalendarYear</f>
        <v>Diciembre 2022</v>
      </c>
      <c r="C2" s="42"/>
      <c r="D2" s="42"/>
      <c r="E2" s="42"/>
      <c r="F2" s="42"/>
      <c r="G2" s="42"/>
      <c r="H2" s="42"/>
    </row>
    <row r="3" spans="1:9" s="37" customFormat="1" ht="15" customHeight="1">
      <c r="B3" s="32"/>
      <c r="C3" s="32"/>
      <c r="D3" s="32"/>
      <c r="E3" s="32"/>
      <c r="F3" s="32"/>
      <c r="G3" s="32"/>
      <c r="H3" s="32"/>
    </row>
    <row r="4" spans="1:9" s="2" customFormat="1" ht="22.5" customHeight="1" thickBot="1">
      <c r="A4" s="1"/>
      <c r="B4" s="48" t="str">
        <f>InicioDeLaSemana</f>
        <v>Lunes</v>
      </c>
      <c r="C4" s="48" t="str">
        <f t="shared" ref="C4:H4" si="0">TEXT(C5,"dddd")</f>
        <v>martes</v>
      </c>
      <c r="D4" s="48" t="str">
        <f t="shared" si="0"/>
        <v>miércoles</v>
      </c>
      <c r="E4" s="48" t="str">
        <f t="shared" si="0"/>
        <v>jueves</v>
      </c>
      <c r="F4" s="48" t="str">
        <f t="shared" si="0"/>
        <v>viernes</v>
      </c>
      <c r="G4" s="48" t="str">
        <f t="shared" si="0"/>
        <v>sábado</v>
      </c>
      <c r="H4" s="48" t="str">
        <f t="shared" si="0"/>
        <v>domingo</v>
      </c>
    </row>
    <row r="5" spans="1:9" s="4" customFormat="1" ht="19.5" customHeight="1">
      <c r="A5" s="40"/>
      <c r="B5" s="49">
        <f t="array" ref="B5:H5">DaysAndWeeks+DATE(CalendarYear,12,1)-WEEKDAY(DATE(CalendarYear,12,1),(InicioDeLaSemana="lunes")+1)+1</f>
        <v>44893</v>
      </c>
      <c r="C5" s="50">
        <v>44894</v>
      </c>
      <c r="D5" s="50">
        <v>44895</v>
      </c>
      <c r="E5" s="50">
        <v>44896</v>
      </c>
      <c r="F5" s="50">
        <v>44897</v>
      </c>
      <c r="G5" s="50">
        <v>44898</v>
      </c>
      <c r="H5" s="50">
        <v>44899</v>
      </c>
    </row>
    <row r="6" spans="1:9" s="3" customFormat="1" ht="48" customHeight="1">
      <c r="A6" s="39"/>
      <c r="B6" s="60"/>
      <c r="C6" s="59"/>
      <c r="D6" s="59"/>
      <c r="E6" s="59"/>
      <c r="F6" s="59"/>
      <c r="G6" s="59"/>
      <c r="H6" s="59"/>
    </row>
    <row r="7" spans="1:9" s="4" customFormat="1" ht="19.5" customHeight="1">
      <c r="A7" s="40"/>
      <c r="B7" s="53">
        <f t="array" ref="B7:H7">DaysAndWeeks+DATE(CalendarYear,12,1)-WEEKDAY(DATE(CalendarYear,12,1),(InicioDeLaSemana="lunes")+1)+8</f>
        <v>44900</v>
      </c>
      <c r="C7" s="54">
        <v>44901</v>
      </c>
      <c r="D7" s="54">
        <v>44902</v>
      </c>
      <c r="E7" s="54">
        <v>44903</v>
      </c>
      <c r="F7" s="54">
        <v>44904</v>
      </c>
      <c r="G7" s="54">
        <v>44905</v>
      </c>
      <c r="H7" s="54">
        <v>44906</v>
      </c>
    </row>
    <row r="8" spans="1:9" s="3" customFormat="1" ht="48" customHeight="1">
      <c r="A8" s="39"/>
      <c r="B8" s="64"/>
      <c r="C8" s="65"/>
      <c r="D8" s="65"/>
      <c r="E8" s="65"/>
      <c r="F8" s="65"/>
      <c r="G8" s="65"/>
      <c r="H8" s="65"/>
    </row>
    <row r="9" spans="1:9" s="4" customFormat="1" ht="19.5" customHeight="1">
      <c r="A9" s="40"/>
      <c r="B9" s="49">
        <f t="array" ref="B9:H9">DaysAndWeeks+DATE(CalendarYear,12,1)-WEEKDAY(DATE(CalendarYear,12,1),(InicioDeLaSemana="lunes")+1)+15</f>
        <v>44907</v>
      </c>
      <c r="C9" s="50">
        <v>44908</v>
      </c>
      <c r="D9" s="50">
        <v>44909</v>
      </c>
      <c r="E9" s="50">
        <v>44910</v>
      </c>
      <c r="F9" s="50">
        <v>44911</v>
      </c>
      <c r="G9" s="50">
        <v>44912</v>
      </c>
      <c r="H9" s="50">
        <v>44913</v>
      </c>
    </row>
    <row r="10" spans="1:9" s="3" customFormat="1" ht="48" customHeight="1">
      <c r="A10" s="39"/>
      <c r="B10" s="60"/>
      <c r="C10" s="59"/>
      <c r="D10" s="59"/>
      <c r="E10" s="59"/>
      <c r="F10" s="59"/>
      <c r="G10" s="59"/>
      <c r="H10" s="59"/>
    </row>
    <row r="11" spans="1:9" s="4" customFormat="1" ht="19.5" customHeight="1">
      <c r="A11" s="40"/>
      <c r="B11" s="53">
        <f t="array" ref="B11:H11">DaysAndWeeks+DATE(CalendarYear,12,1)-WEEKDAY(DATE(CalendarYear,12,1),(InicioDeLaSemana="lunes")+1)+22</f>
        <v>44914</v>
      </c>
      <c r="C11" s="54">
        <v>44915</v>
      </c>
      <c r="D11" s="54">
        <v>44916</v>
      </c>
      <c r="E11" s="54">
        <v>44917</v>
      </c>
      <c r="F11" s="54">
        <v>44918</v>
      </c>
      <c r="G11" s="54">
        <v>44919</v>
      </c>
      <c r="H11" s="54">
        <v>44920</v>
      </c>
    </row>
    <row r="12" spans="1:9" s="3" customFormat="1" ht="48" customHeight="1">
      <c r="A12" s="39"/>
      <c r="B12" s="66"/>
      <c r="C12" s="65"/>
      <c r="D12" s="65"/>
      <c r="E12" s="65"/>
      <c r="F12" s="65"/>
      <c r="G12" s="65"/>
      <c r="H12" s="65"/>
    </row>
    <row r="13" spans="1:9" s="4" customFormat="1" ht="19.5" customHeight="1">
      <c r="A13" s="40"/>
      <c r="B13" s="49">
        <f t="array" ref="B13:H13">DaysAndWeeks+DATE(CalendarYear,12,1)-WEEKDAY(DATE(CalendarYear,12,1),(InicioDeLaSemana="lunes")+1)+29</f>
        <v>44921</v>
      </c>
      <c r="C13" s="50">
        <v>44922</v>
      </c>
      <c r="D13" s="50">
        <v>44923</v>
      </c>
      <c r="E13" s="50">
        <v>44924</v>
      </c>
      <c r="F13" s="50">
        <v>44925</v>
      </c>
      <c r="G13" s="50">
        <v>44926</v>
      </c>
      <c r="H13" s="50">
        <v>44927</v>
      </c>
    </row>
    <row r="14" spans="1:9" s="3" customFormat="1" ht="48" customHeight="1">
      <c r="A14" s="39"/>
      <c r="B14" s="60"/>
      <c r="C14" s="59"/>
      <c r="D14" s="59"/>
      <c r="E14" s="59"/>
      <c r="F14" s="59"/>
      <c r="G14" s="59"/>
      <c r="H14" s="59"/>
    </row>
    <row r="15" spans="1:9" s="4" customFormat="1" ht="19.5" customHeight="1">
      <c r="A15" s="40"/>
      <c r="B15" s="53">
        <f t="array" ref="B15:C15">DaysAndWeeks+DATE(CalendarYear,12,1)-WEEKDAY(DATE(CalendarYear,12,1),(InicioDeLaSemana="lunes")+1)+36</f>
        <v>44928</v>
      </c>
      <c r="C15" s="54">
        <v>44929</v>
      </c>
      <c r="D15" s="20" t="s">
        <v>0</v>
      </c>
      <c r="E15" s="20"/>
      <c r="F15" s="20"/>
      <c r="G15" s="20"/>
      <c r="H15" s="20"/>
    </row>
    <row r="16" spans="1:9" s="3" customFormat="1" ht="48" customHeight="1">
      <c r="A16" s="39"/>
      <c r="B16" s="66"/>
      <c r="C16" s="65"/>
      <c r="D16" s="16"/>
      <c r="E16" s="16"/>
      <c r="F16" s="16"/>
      <c r="G16" s="16"/>
      <c r="H16" s="16"/>
    </row>
  </sheetData>
  <mergeCells count="3">
    <mergeCell ref="D15:H15"/>
    <mergeCell ref="D16:H16"/>
    <mergeCell ref="B2:H2"/>
  </mergeCells>
  <conditionalFormatting sqref="B13:H13 B15:C15">
    <cfRule type="expression" dxfId="21" priority="2">
      <formula>AND(DAY(B13)&gt;=1,DAY(B13)&lt;=15)</formula>
    </cfRule>
  </conditionalFormatting>
  <conditionalFormatting sqref="B5:G5">
    <cfRule type="expression" dxfId="20" priority="1">
      <formula>DAY(B5)&gt;8</formula>
    </cfRule>
  </conditionalFormatting>
  <printOptions horizontalCentered="1"/>
  <pageMargins left="0.25" right="0.25" top="0.5" bottom="0.5" header="0.3" footer="0.3"/>
  <pageSetup paperSize="9" orientation="landscape"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0ED7A-F40D-4202-BC8A-572A5FDC2D5C}">
  <ds:schemaRefs>
    <ds:schemaRef ds:uri="http://schemas.microsoft.com/sharepoint/v3/contenttype/forms"/>
  </ds:schemaRefs>
</ds:datastoreItem>
</file>

<file path=customXml/itemProps2.xml><?xml version="1.0" encoding="utf-8"?>
<ds:datastoreItem xmlns:ds="http://schemas.openxmlformats.org/officeDocument/2006/customXml" ds:itemID="{B9DC8601-1110-494A-8C5D-E21BD4AA5AA7}">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61EF227C-DC09-4996-BA58-3E29E07C9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TM34128371</Templat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39</vt:i4>
      </vt:variant>
    </vt:vector>
  </HeadingPairs>
  <TitlesOfParts>
    <vt:vector size="52" baseType="lpstr">
      <vt:lpstr>Ayuda</vt:lpstr>
      <vt:lpstr>Enero</vt:lpstr>
      <vt:lpstr>Febrero</vt:lpstr>
      <vt:lpstr>Marzo</vt:lpstr>
      <vt:lpstr>Abril</vt:lpstr>
      <vt:lpstr>Mayo</vt:lpstr>
      <vt:lpstr>Junio</vt:lpstr>
      <vt:lpstr>Julio</vt:lpstr>
      <vt:lpstr>Agosto</vt:lpstr>
      <vt:lpstr>Septiembre</vt:lpstr>
      <vt:lpstr>Octubre</vt:lpstr>
      <vt:lpstr>Noviembre</vt:lpstr>
      <vt:lpstr>Diciembre</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InicioDeLaSemana</vt:lpstr>
      <vt:lpstr>RowTitleRegion1..K3</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2020-10-06T20:15:16Z</dcterms:created>
  <dcterms:modified xsi:type="dcterms:W3CDTF">2022-10-15T22:04:30Z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