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20055" windowHeight="7950" activeTab="1"/>
  </bookViews>
  <sheets>
    <sheet name="Ayuda" sheetId="5" r:id="rId1"/>
    <sheet name="Control de gastos" sheetId="1" r:id="rId2"/>
    <sheet name="Resumen gastos" sheetId="4" r:id="rId3"/>
  </sheets>
  <definedNames>
    <definedName name="_xlnm._FilterDatabase" localSheetId="1" hidden="1">'Control de gastos'!$B$9:$F$434</definedName>
  </definedNames>
  <calcPr calcId="124519"/>
</workbook>
</file>

<file path=xl/calcChain.xml><?xml version="1.0" encoding="utf-8"?>
<calcChain xmlns="http://schemas.openxmlformats.org/spreadsheetml/2006/main">
  <c r="C11" i="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10"/>
  <c r="K14" i="4" l="1"/>
  <c r="F14"/>
  <c r="J14"/>
  <c r="N14"/>
  <c r="E14"/>
  <c r="I14"/>
  <c r="M14"/>
  <c r="D14"/>
  <c r="H14"/>
  <c r="L14"/>
  <c r="N19"/>
  <c r="C14"/>
  <c r="G14"/>
  <c r="N16"/>
  <c r="N20"/>
  <c r="N11"/>
  <c r="N17"/>
  <c r="N15"/>
  <c r="M16"/>
  <c r="M12"/>
  <c r="C11"/>
  <c r="M18"/>
  <c r="M13"/>
  <c r="N13"/>
  <c r="N18"/>
  <c r="M15"/>
  <c r="N12"/>
  <c r="I20"/>
  <c r="K19"/>
  <c r="M11"/>
  <c r="M20"/>
  <c r="L17"/>
  <c r="M19"/>
  <c r="L16"/>
  <c r="L18"/>
  <c r="L13"/>
  <c r="M17"/>
  <c r="L11"/>
  <c r="L20"/>
  <c r="K15"/>
  <c r="L15"/>
  <c r="L19"/>
  <c r="K12"/>
  <c r="L12"/>
  <c r="I16"/>
  <c r="K11"/>
  <c r="K16"/>
  <c r="K20"/>
  <c r="I18"/>
  <c r="I13"/>
  <c r="I19"/>
  <c r="I15"/>
  <c r="K13"/>
  <c r="K18"/>
  <c r="J17"/>
  <c r="K17"/>
  <c r="I12"/>
  <c r="I17"/>
  <c r="J11"/>
  <c r="J16"/>
  <c r="J20"/>
  <c r="J15"/>
  <c r="J19"/>
  <c r="G20"/>
  <c r="J13"/>
  <c r="J18"/>
  <c r="J12"/>
  <c r="H19"/>
  <c r="H15"/>
  <c r="G17"/>
  <c r="I11"/>
  <c r="G13"/>
  <c r="F16"/>
  <c r="F12"/>
  <c r="G12"/>
  <c r="H11"/>
  <c r="H16"/>
  <c r="H20"/>
  <c r="E18"/>
  <c r="G11"/>
  <c r="G16"/>
  <c r="F20"/>
  <c r="F19"/>
  <c r="F15"/>
  <c r="G15"/>
  <c r="G19"/>
  <c r="H13"/>
  <c r="H18"/>
  <c r="F17"/>
  <c r="G18"/>
  <c r="H12"/>
  <c r="H17"/>
  <c r="F11"/>
  <c r="E16"/>
  <c r="E13"/>
  <c r="F13"/>
  <c r="F18"/>
  <c r="C20"/>
  <c r="C19"/>
  <c r="C15"/>
  <c r="E11"/>
  <c r="E20"/>
  <c r="D17"/>
  <c r="E15"/>
  <c r="E19"/>
  <c r="C16"/>
  <c r="D12"/>
  <c r="C18"/>
  <c r="C13"/>
  <c r="E12"/>
  <c r="E17"/>
  <c r="C12"/>
  <c r="C17"/>
  <c r="D11"/>
  <c r="D16"/>
  <c r="D20"/>
  <c r="D15"/>
  <c r="D19"/>
  <c r="D13"/>
  <c r="D18"/>
  <c r="O14" l="1"/>
  <c r="CU14" s="1"/>
  <c r="N21"/>
  <c r="CY22" s="1"/>
  <c r="I21"/>
  <c r="CY17" s="1"/>
  <c r="M21"/>
  <c r="CY21" s="1"/>
  <c r="K21"/>
  <c r="CY19" s="1"/>
  <c r="L21"/>
  <c r="CY20" s="1"/>
  <c r="O13"/>
  <c r="CU13" s="1"/>
  <c r="J21"/>
  <c r="CY18" s="1"/>
  <c r="H21"/>
  <c r="CY16" s="1"/>
  <c r="O17"/>
  <c r="CU17" s="1"/>
  <c r="O18"/>
  <c r="CU18" s="1"/>
  <c r="G21"/>
  <c r="CY15" s="1"/>
  <c r="O11"/>
  <c r="CU11" s="1"/>
  <c r="O19"/>
  <c r="CU19" s="1"/>
  <c r="O15"/>
  <c r="CU15" s="1"/>
  <c r="F21"/>
  <c r="CY14" s="1"/>
  <c r="E21"/>
  <c r="CY13" s="1"/>
  <c r="O16"/>
  <c r="CU16" s="1"/>
  <c r="O20"/>
  <c r="CU20" s="1"/>
  <c r="O12"/>
  <c r="CU12" s="1"/>
  <c r="D21"/>
  <c r="CY12" s="1"/>
  <c r="C5"/>
  <c r="C21"/>
  <c r="CY11" s="1"/>
  <c r="H5" l="1"/>
  <c r="G5" s="1"/>
  <c r="I4"/>
  <c r="G4" s="1"/>
  <c r="C4"/>
  <c r="C6"/>
</calcChain>
</file>

<file path=xl/sharedStrings.xml><?xml version="1.0" encoding="utf-8"?>
<sst xmlns="http://schemas.openxmlformats.org/spreadsheetml/2006/main" count="95" uniqueCount="54">
  <si>
    <t>CONTROL DE GASTOS</t>
  </si>
  <si>
    <t>ENERO</t>
  </si>
  <si>
    <t>GRUPO/CATEGORÍA</t>
  </si>
  <si>
    <t>FECHA</t>
  </si>
  <si>
    <t>DETALLE GASTO</t>
  </si>
  <si>
    <t>IMPORTE</t>
  </si>
  <si>
    <t>Alimentos</t>
  </si>
  <si>
    <t>Educación</t>
  </si>
  <si>
    <t>Servicios básicos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</si>
  <si>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</si>
  <si>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</si>
  <si>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</si>
  <si>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</si>
  <si>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</si>
  <si>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</si>
  <si>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</si>
  <si>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</si>
  <si>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</si>
  <si>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</si>
  <si>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</si>
  <si>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Préstamos</t>
  </si>
  <si>
    <t>Entretenimiento</t>
  </si>
  <si>
    <t>Vivienda</t>
  </si>
  <si>
    <t>Equipos electrónicos/computación</t>
  </si>
  <si>
    <t>Ropa y calzado</t>
  </si>
  <si>
    <t>Otros gastos</t>
  </si>
  <si>
    <t>MES</t>
  </si>
  <si>
    <t>Instrucciones:</t>
  </si>
  <si>
    <t>-</t>
  </si>
  <si>
    <t>1.-</t>
  </si>
  <si>
    <t>2.-</t>
  </si>
  <si>
    <t>Importante:</t>
  </si>
  <si>
    <t>PLANTILLA CONTROL DE GASTOS</t>
  </si>
  <si>
    <t>RESUMEN DE GASTOS</t>
  </si>
  <si>
    <t>Total gasto anual</t>
  </si>
  <si>
    <t>Gasto máximo</t>
  </si>
  <si>
    <t>Gasto mínimo</t>
  </si>
  <si>
    <t>TOTAL POR GRUPO</t>
  </si>
  <si>
    <t>TOTAL GASTOS POR MES</t>
  </si>
  <si>
    <t>Grupo de mayor gasto</t>
  </si>
  <si>
    <t>Mes de mayor gasto</t>
  </si>
  <si>
    <t>AÑO</t>
  </si>
  <si>
    <t>Transporte/vehículo</t>
  </si>
  <si>
    <t>TOTAL</t>
  </si>
  <si>
    <r>
      <t xml:space="preserve">En la hoja </t>
    </r>
    <r>
      <rPr>
        <b/>
        <sz val="11"/>
        <color theme="1"/>
        <rFont val="Calibri"/>
        <family val="2"/>
        <scheme val="minor"/>
      </rPr>
      <t xml:space="preserve">"Control de gastos", </t>
    </r>
    <r>
      <rPr>
        <sz val="11"/>
        <color theme="1"/>
        <rFont val="Calibri"/>
        <family val="2"/>
        <scheme val="minor"/>
      </rPr>
      <t xml:space="preserve">comienza por introducir la fecha en la que realizaste el gasto (en la columna </t>
    </r>
    <r>
      <rPr>
        <b/>
        <sz val="11"/>
        <color theme="1"/>
        <rFont val="Calibri"/>
        <family val="2"/>
        <scheme val="minor"/>
      </rPr>
      <t>"Fecha"</t>
    </r>
    <r>
      <rPr>
        <sz val="11"/>
        <color theme="1"/>
        <rFont val="Calibri"/>
        <family val="2"/>
        <scheme val="minor"/>
      </rPr>
      <t>)</t>
    </r>
  </si>
  <si>
    <r>
      <t xml:space="preserve">La columna </t>
    </r>
    <r>
      <rPr>
        <b/>
        <sz val="11"/>
        <color theme="1"/>
        <rFont val="Calibri"/>
        <family val="2"/>
        <scheme val="minor"/>
      </rPr>
      <t>"MES"</t>
    </r>
    <r>
      <rPr>
        <sz val="11"/>
        <color theme="1"/>
        <rFont val="Calibri"/>
        <family val="2"/>
        <scheme val="minor"/>
      </rPr>
      <t>, extrae automáticamente el mes de la fecha que indicas, para comenzar a filtrar la información.</t>
    </r>
  </si>
  <si>
    <r>
      <t xml:space="preserve">Es </t>
    </r>
    <r>
      <rPr>
        <i/>
        <sz val="11"/>
        <color theme="1"/>
        <rFont val="Calibri"/>
        <family val="2"/>
        <scheme val="minor"/>
      </rPr>
      <t>importante que incluyas una fecha</t>
    </r>
    <r>
      <rPr>
        <sz val="11"/>
        <color theme="1"/>
        <rFont val="Calibri"/>
        <family val="2"/>
        <scheme val="minor"/>
      </rPr>
      <t xml:space="preserve"> en formato </t>
    </r>
    <r>
      <rPr>
        <b/>
        <sz val="11"/>
        <color theme="1"/>
        <rFont val="Calibri"/>
        <family val="2"/>
        <scheme val="minor"/>
      </rPr>
      <t>"dd/mm/aaaa"</t>
    </r>
    <r>
      <rPr>
        <sz val="11"/>
        <color theme="1"/>
        <rFont val="Calibri"/>
        <family val="2"/>
        <scheme val="minor"/>
      </rPr>
      <t>, para que se pueda extraer la información necesaria para ofrecerte el resumen de los gastos.</t>
    </r>
  </si>
  <si>
    <r>
      <t xml:space="preserve">El cuadro posee 10 Grupos o Categorías en los que puedes incluir los diversos gastos que tengas en el mes. Si hay algún gasto que no sepas donde clasificarlo, utiliza el grupo </t>
    </r>
    <r>
      <rPr>
        <b/>
        <sz val="11"/>
        <color theme="1"/>
        <rFont val="Calibri"/>
        <family val="2"/>
        <scheme val="minor"/>
      </rPr>
      <t>"Otros gastos"</t>
    </r>
  </si>
  <si>
    <r>
      <t xml:space="preserve">En la columna </t>
    </r>
    <r>
      <rPr>
        <b/>
        <sz val="11"/>
        <color theme="1"/>
        <rFont val="Calibri"/>
        <family val="2"/>
        <scheme val="minor"/>
      </rPr>
      <t>"Detalle gasto"</t>
    </r>
    <r>
      <rPr>
        <sz val="11"/>
        <color theme="1"/>
        <rFont val="Calibri"/>
        <family val="2"/>
        <scheme val="minor"/>
      </rPr>
      <t>, escribir el detalle del gasto realizado. Así como el importe o monto del mismo, en la columna siguiente.</t>
    </r>
  </si>
  <si>
    <r>
      <t xml:space="preserve">En la hoja </t>
    </r>
    <r>
      <rPr>
        <b/>
        <sz val="11"/>
        <color theme="1"/>
        <rFont val="Calibri"/>
        <family val="2"/>
        <scheme val="minor"/>
      </rPr>
      <t>"RESUMEN GASTOS"</t>
    </r>
    <r>
      <rPr>
        <sz val="11"/>
        <color theme="1"/>
        <rFont val="Calibri"/>
        <family val="2"/>
        <scheme val="minor"/>
      </rPr>
      <t>, podrás encontrar un resumen detallado de los gastos del período. Inlcuyendo información sobre el gasto máximo/mínimo, mes de mayor gasto y categoría en la que más se gastó.</t>
    </r>
  </si>
  <si>
    <t>Puedes filtrar la información, haciendo clic en las flechas al lado del nombre de cada columna. De esta forma, podrás ver la información por mes o por categoría.</t>
  </si>
  <si>
    <t>En la columna "MES", se muestra por defecto el mes "ENERO", pero irá cambiando a medida que se coloquen las fechas, y aparecerá el mes correspondiente.</t>
  </si>
  <si>
    <r>
      <t>Puedes usar esta plantilla para llevar un control de tus gastos. Sólo debes introducir (en la hoja "</t>
    </r>
    <r>
      <rPr>
        <b/>
        <sz val="12"/>
        <color rgb="FF000000"/>
        <rFont val="Calibri"/>
        <family val="2"/>
        <scheme val="minor"/>
      </rPr>
      <t>Control de gastos</t>
    </r>
    <r>
      <rPr>
        <sz val="12"/>
        <color rgb="FF000000"/>
        <rFont val="Calibri"/>
        <family val="2"/>
        <scheme val="minor"/>
      </rPr>
      <t xml:space="preserve">"), tus gastos o los de tu grupo familiar y en la hoja </t>
    </r>
    <r>
      <rPr>
        <b/>
        <sz val="12"/>
        <color rgb="FF000000"/>
        <rFont val="Calibri"/>
        <family val="2"/>
        <scheme val="minor"/>
      </rPr>
      <t>"Resumen gastos"</t>
    </r>
    <r>
      <rPr>
        <sz val="12"/>
        <color rgb="FF000000"/>
        <rFont val="Calibri"/>
        <family val="2"/>
        <scheme val="minor"/>
      </rPr>
      <t xml:space="preserve"> obtendrás los resultados.</t>
    </r>
  </si>
  <si>
    <t>INICIO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</si>
</sst>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5" tint="-0.249977111117893"/>
      <name val="Bookman Old Style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4" tint="-0.249977111117893"/>
      <name val="Bookman Old Style"/>
      <family val="1"/>
    </font>
    <font>
      <sz val="1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6" tint="-0.499984740745262"/>
      <name val="Bookman Old Style"/>
      <family val="1"/>
    </font>
    <font>
      <b/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medium">
        <color theme="3" tint="-0.249977111117893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ck">
        <color theme="0"/>
      </right>
      <top style="medium">
        <color theme="0"/>
      </top>
      <bottom style="medium">
        <color theme="0"/>
      </bottom>
      <diagonal/>
    </border>
    <border>
      <left/>
      <right style="thick">
        <color theme="0"/>
      </right>
      <top style="medium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theme="0" tint="-0.14999847407452621"/>
      </bottom>
      <diagonal/>
    </border>
    <border>
      <left style="thick">
        <color theme="0"/>
      </left>
      <right style="thick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ck">
        <color theme="0"/>
      </right>
      <top/>
      <bottom style="thin">
        <color theme="0" tint="-0.14999847407452621"/>
      </bottom>
      <diagonal/>
    </border>
    <border>
      <left/>
      <right style="thick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 tint="-0.499984740745262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3">
    <xf numFmtId="0" fontId="0" fillId="0" borderId="0" xfId="0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43" fontId="0" fillId="0" borderId="1" xfId="1" applyFon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11" fillId="0" borderId="4" xfId="0" applyFont="1" applyBorder="1" applyAlignment="1">
      <alignment horizontal="left" vertical="center"/>
    </xf>
    <xf numFmtId="0" fontId="0" fillId="0" borderId="4" xfId="0" applyBorder="1"/>
    <xf numFmtId="0" fontId="11" fillId="0" borderId="0" xfId="0" applyFont="1" applyBorder="1" applyAlignment="1">
      <alignment horizontal="left" vertical="center"/>
    </xf>
    <xf numFmtId="0" fontId="0" fillId="0" borderId="0" xfId="0" applyBorder="1"/>
    <xf numFmtId="0" fontId="9" fillId="0" borderId="0" xfId="0" applyFont="1" applyAlignment="1">
      <alignment vertical="center"/>
    </xf>
    <xf numFmtId="43" fontId="2" fillId="3" borderId="0" xfId="1" applyFont="1" applyFill="1" applyAlignment="1">
      <alignment vertical="center"/>
    </xf>
    <xf numFmtId="43" fontId="2" fillId="3" borderId="8" xfId="1" applyFont="1" applyFill="1" applyBorder="1" applyAlignment="1">
      <alignment vertical="center"/>
    </xf>
    <xf numFmtId="43" fontId="2" fillId="3" borderId="2" xfId="1" applyFont="1" applyFill="1" applyBorder="1" applyAlignment="1">
      <alignment vertical="center"/>
    </xf>
    <xf numFmtId="43" fontId="2" fillId="3" borderId="3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13" fillId="0" borderId="0" xfId="0" applyFont="1" applyAlignment="1">
      <alignment horizontal="right"/>
    </xf>
    <xf numFmtId="43" fontId="0" fillId="0" borderId="13" xfId="1" applyFont="1" applyBorder="1"/>
    <xf numFmtId="0" fontId="1" fillId="9" borderId="15" xfId="0" applyFont="1" applyFill="1" applyBorder="1"/>
    <xf numFmtId="0" fontId="1" fillId="9" borderId="14" xfId="0" applyFont="1" applyFill="1" applyBorder="1"/>
    <xf numFmtId="0" fontId="1" fillId="9" borderId="14" xfId="0" applyFont="1" applyFill="1" applyBorder="1" applyAlignment="1">
      <alignment vertical="center"/>
    </xf>
    <xf numFmtId="0" fontId="1" fillId="9" borderId="16" xfId="0" applyFont="1" applyFill="1" applyBorder="1" applyAlignment="1">
      <alignment vertical="center"/>
    </xf>
    <xf numFmtId="0" fontId="1" fillId="9" borderId="17" xfId="0" applyFont="1" applyFill="1" applyBorder="1" applyAlignment="1">
      <alignment vertical="center"/>
    </xf>
    <xf numFmtId="43" fontId="0" fillId="0" borderId="19" xfId="1" applyFont="1" applyBorder="1"/>
    <xf numFmtId="43" fontId="0" fillId="0" borderId="20" xfId="1" applyFont="1" applyBorder="1"/>
    <xf numFmtId="43" fontId="0" fillId="0" borderId="18" xfId="1" applyFont="1" applyBorder="1"/>
    <xf numFmtId="43" fontId="0" fillId="0" borderId="21" xfId="1" applyFont="1" applyBorder="1"/>
    <xf numFmtId="43" fontId="0" fillId="0" borderId="22" xfId="1" applyFont="1" applyBorder="1"/>
    <xf numFmtId="43" fontId="0" fillId="0" borderId="16" xfId="1" applyFont="1" applyBorder="1"/>
    <xf numFmtId="0" fontId="1" fillId="6" borderId="2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wrapText="1"/>
    </xf>
    <xf numFmtId="0" fontId="5" fillId="8" borderId="12" xfId="0" applyFont="1" applyFill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43" fontId="14" fillId="4" borderId="10" xfId="0" applyNumberFormat="1" applyFont="1" applyFill="1" applyBorder="1"/>
    <xf numFmtId="43" fontId="14" fillId="4" borderId="9" xfId="0" applyNumberFormat="1" applyFont="1" applyFill="1" applyBorder="1"/>
    <xf numFmtId="43" fontId="14" fillId="4" borderId="0" xfId="0" applyNumberFormat="1" applyFont="1" applyFill="1"/>
    <xf numFmtId="43" fontId="1" fillId="10" borderId="5" xfId="1" applyFont="1" applyFill="1" applyBorder="1"/>
    <xf numFmtId="43" fontId="1" fillId="10" borderId="10" xfId="1" applyFont="1" applyFill="1" applyBorder="1"/>
    <xf numFmtId="0" fontId="5" fillId="8" borderId="0" xfId="0" applyFont="1" applyFill="1" applyBorder="1" applyAlignment="1">
      <alignment horizontal="center" wrapText="1"/>
    </xf>
    <xf numFmtId="43" fontId="12" fillId="2" borderId="10" xfId="0" applyNumberFormat="1" applyFont="1" applyFill="1" applyBorder="1"/>
    <xf numFmtId="43" fontId="12" fillId="2" borderId="9" xfId="0" applyNumberFormat="1" applyFont="1" applyFill="1" applyBorder="1"/>
    <xf numFmtId="43" fontId="12" fillId="2" borderId="0" xfId="0" applyNumberFormat="1" applyFont="1" applyFill="1"/>
    <xf numFmtId="0" fontId="1" fillId="9" borderId="15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0" fillId="0" borderId="23" xfId="0" applyBorder="1"/>
    <xf numFmtId="0" fontId="9" fillId="0" borderId="0" xfId="0" applyFont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0" fontId="0" fillId="0" borderId="9" xfId="0" applyBorder="1"/>
    <xf numFmtId="0" fontId="0" fillId="0" borderId="8" xfId="0" applyBorder="1"/>
    <xf numFmtId="0" fontId="0" fillId="0" borderId="5" xfId="0" applyBorder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 vertical="center"/>
    </xf>
    <xf numFmtId="43" fontId="1" fillId="11" borderId="24" xfId="1" applyFont="1" applyFill="1" applyBorder="1"/>
    <xf numFmtId="0" fontId="16" fillId="12" borderId="0" xfId="0" applyFont="1" applyFill="1" applyAlignment="1">
      <alignment horizontal="center" vertical="center"/>
    </xf>
    <xf numFmtId="0" fontId="3" fillId="0" borderId="26" xfId="0" applyFont="1" applyBorder="1"/>
    <xf numFmtId="0" fontId="0" fillId="0" borderId="26" xfId="0" applyBorder="1" applyAlignment="1">
      <alignment horizontal="center"/>
    </xf>
    <xf numFmtId="0" fontId="0" fillId="0" borderId="26" xfId="0" applyBorder="1"/>
    <xf numFmtId="0" fontId="17" fillId="0" borderId="26" xfId="0" applyFont="1" applyBorder="1"/>
    <xf numFmtId="0" fontId="10" fillId="1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tabColor rgb="FF00B050"/>
  </sheetPr>
  <dimension ref="B2:D24"/>
  <sheetViews>
    <sheetView showGridLines="0" workbookViewId="0"/>
  </sheetViews>
  <sheetFormatPr baseColWidth="10" defaultRowHeight="15"/>
  <cols>
    <col min="1" max="1" width="6.5703125" customWidth="1"/>
    <col min="2" max="2" width="3" style="14" customWidth="1"/>
    <col min="3" max="3" width="80.140625" customWidth="1"/>
  </cols>
  <sheetData>
    <row r="2" spans="2:4" s="13" customFormat="1" ht="23.25" customHeight="1">
      <c r="B2" s="10"/>
      <c r="C2" s="11" t="s">
        <v>32</v>
      </c>
      <c r="D2" s="12"/>
    </row>
    <row r="4" spans="2:4" ht="47.25">
      <c r="C4" s="15" t="s">
        <v>52</v>
      </c>
    </row>
    <row r="6" spans="2:4">
      <c r="C6" s="16" t="s">
        <v>27</v>
      </c>
    </row>
    <row r="7" spans="2:4" ht="7.5" customHeight="1"/>
    <row r="8" spans="2:4" ht="30">
      <c r="B8" s="14" t="s">
        <v>28</v>
      </c>
      <c r="C8" s="17" t="s">
        <v>44</v>
      </c>
    </row>
    <row r="9" spans="2:4" ht="30">
      <c r="B9" s="14" t="s">
        <v>28</v>
      </c>
      <c r="C9" s="19" t="s">
        <v>45</v>
      </c>
    </row>
    <row r="10" spans="2:4" ht="45">
      <c r="B10" s="18" t="s">
        <v>29</v>
      </c>
      <c r="C10" s="19" t="s">
        <v>47</v>
      </c>
    </row>
    <row r="11" spans="2:4" ht="5.25" customHeight="1">
      <c r="B11" s="18"/>
      <c r="C11" s="19"/>
    </row>
    <row r="12" spans="2:4" ht="30">
      <c r="B12" s="14" t="s">
        <v>30</v>
      </c>
      <c r="C12" s="17" t="s">
        <v>48</v>
      </c>
    </row>
    <row r="13" spans="2:4" ht="9" customHeight="1">
      <c r="C13" s="17"/>
    </row>
    <row r="14" spans="2:4" ht="45">
      <c r="B14" s="14" t="s">
        <v>28</v>
      </c>
      <c r="C14" s="19" t="s">
        <v>49</v>
      </c>
    </row>
    <row r="15" spans="2:4" ht="4.5" customHeight="1">
      <c r="C15" s="19"/>
    </row>
    <row r="18" spans="2:3">
      <c r="C18" s="16" t="s">
        <v>31</v>
      </c>
    </row>
    <row r="19" spans="2:3" ht="4.5" customHeight="1">
      <c r="C19" s="19"/>
    </row>
    <row r="20" spans="2:3" ht="30">
      <c r="B20" s="14" t="s">
        <v>28</v>
      </c>
      <c r="C20" s="17" t="s">
        <v>46</v>
      </c>
    </row>
    <row r="21" spans="2:3" ht="7.5" customHeight="1">
      <c r="C21" s="17"/>
    </row>
    <row r="22" spans="2:3" ht="30">
      <c r="B22" s="14" t="s">
        <v>28</v>
      </c>
      <c r="C22" s="19" t="s">
        <v>50</v>
      </c>
    </row>
    <row r="23" spans="2:3" ht="7.5" customHeight="1"/>
    <row r="24" spans="2:3" ht="30">
      <c r="B24" s="14" t="s">
        <v>28</v>
      </c>
      <c r="C24" s="19" t="s">
        <v>51</v>
      </c>
    </row>
  </sheetData>
  <sheetProtection password="9F36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B1:BN435"/>
  <sheetViews>
    <sheetView showGridLines="0" tabSelected="1" workbookViewId="0">
      <pane ySplit="9" topLeftCell="A10" activePane="bottomLeft" state="frozen"/>
      <selection activeCell="A9" sqref="A9"/>
      <selection pane="bottomLeft" activeCell="G10" sqref="G10"/>
    </sheetView>
  </sheetViews>
  <sheetFormatPr baseColWidth="10" defaultRowHeight="15"/>
  <cols>
    <col min="1" max="1" width="2.7109375" customWidth="1"/>
    <col min="2" max="2" width="10.85546875" customWidth="1"/>
    <col min="3" max="3" width="11.7109375" bestFit="1" customWidth="1"/>
    <col min="4" max="4" width="32.140625" style="4" bestFit="1" customWidth="1"/>
    <col min="5" max="5" width="57.140625" customWidth="1"/>
    <col min="6" max="6" width="14.7109375" customWidth="1"/>
    <col min="7" max="7" width="13.7109375" customWidth="1"/>
    <col min="66" max="66" width="32.140625" bestFit="1" customWidth="1"/>
    <col min="67" max="67" width="5.140625" customWidth="1"/>
  </cols>
  <sheetData>
    <row r="1" spans="2:66" ht="9" customHeight="1"/>
    <row r="3" spans="2:66" ht="28.5" thickBot="1">
      <c r="B3" s="80" t="s">
        <v>0</v>
      </c>
      <c r="C3" s="77"/>
      <c r="D3" s="78"/>
      <c r="E3" s="79"/>
      <c r="F3" s="79"/>
      <c r="G3" s="23"/>
    </row>
    <row r="4" spans="2:66" ht="9" customHeight="1"/>
    <row r="5" spans="2:66" ht="9" customHeight="1">
      <c r="BN5" t="s">
        <v>6</v>
      </c>
    </row>
    <row r="6" spans="2:66" ht="18.75">
      <c r="E6" s="7" t="s">
        <v>41</v>
      </c>
      <c r="F6" s="81">
        <v>2022</v>
      </c>
      <c r="G6" s="6"/>
      <c r="BN6" t="s">
        <v>7</v>
      </c>
    </row>
    <row r="7" spans="2:66" ht="9" customHeight="1">
      <c r="BN7" t="s">
        <v>8</v>
      </c>
    </row>
    <row r="8" spans="2:66" ht="9" customHeight="1">
      <c r="BN8" t="s">
        <v>42</v>
      </c>
    </row>
    <row r="9" spans="2:66" ht="24" customHeight="1">
      <c r="B9" s="76" t="s">
        <v>3</v>
      </c>
      <c r="C9" s="76" t="s">
        <v>26</v>
      </c>
      <c r="D9" s="76" t="s">
        <v>2</v>
      </c>
      <c r="E9" s="76" t="s">
        <v>4</v>
      </c>
      <c r="F9" s="76" t="s">
        <v>5</v>
      </c>
      <c r="BN9" t="s">
        <v>22</v>
      </c>
    </row>
    <row r="10" spans="2:66" s="3" customFormat="1" ht="18" customHeight="1">
      <c r="B10" s="1"/>
      <c r="C10" s="9" t="str">
        <f>UPPER(TEXT(B10,"mmmm"))</f>
        <v>ENERO</v>
      </c>
      <c r="D10" s="5"/>
      <c r="E10" s="2"/>
      <c r="F10" s="8"/>
      <c r="G10" s="82" t="s">
        <v>53</v>
      </c>
      <c r="BN10" t="s">
        <v>20</v>
      </c>
    </row>
    <row r="11" spans="2:66" s="3" customFormat="1" ht="18" customHeight="1">
      <c r="B11" s="1"/>
      <c r="C11" s="9" t="str">
        <f t="shared" ref="C11:C74" si="0">UPPER(TEXT(B11,"mmmm"))</f>
        <v>ENERO</v>
      </c>
      <c r="D11" s="5"/>
      <c r="E11" s="2"/>
      <c r="F11" s="8"/>
      <c r="BN11" s="3" t="s">
        <v>24</v>
      </c>
    </row>
    <row r="12" spans="2:66" s="3" customFormat="1" ht="18" customHeight="1">
      <c r="B12" s="1"/>
      <c r="C12" s="9" t="str">
        <f t="shared" si="0"/>
        <v>ENERO</v>
      </c>
      <c r="D12" s="5"/>
      <c r="E12" s="2"/>
      <c r="F12" s="8"/>
      <c r="BN12" s="3" t="s">
        <v>23</v>
      </c>
    </row>
    <row r="13" spans="2:66" s="3" customFormat="1" ht="18" customHeight="1">
      <c r="B13" s="1"/>
      <c r="C13" s="9" t="str">
        <f t="shared" si="0"/>
        <v>ENERO</v>
      </c>
      <c r="D13" s="5"/>
      <c r="E13" s="2"/>
      <c r="F13" s="8"/>
      <c r="BN13" s="3" t="s">
        <v>21</v>
      </c>
    </row>
    <row r="14" spans="2:66" s="3" customFormat="1" ht="18" customHeight="1">
      <c r="B14" s="1"/>
      <c r="C14" s="9" t="str">
        <f t="shared" si="0"/>
        <v>ENERO</v>
      </c>
      <c r="D14" s="5"/>
      <c r="E14" s="2"/>
      <c r="F14" s="8"/>
      <c r="BN14" s="3" t="s">
        <v>25</v>
      </c>
    </row>
    <row r="15" spans="2:66" s="3" customFormat="1" ht="18" customHeight="1">
      <c r="B15" s="1"/>
      <c r="C15" s="9" t="str">
        <f t="shared" si="0"/>
        <v>ENERO</v>
      </c>
      <c r="D15" s="5"/>
      <c r="E15" s="2"/>
      <c r="F15" s="8"/>
    </row>
    <row r="16" spans="2:66" s="3" customFormat="1" ht="18" customHeight="1">
      <c r="B16" s="1"/>
      <c r="C16" s="9" t="str">
        <f t="shared" si="0"/>
        <v>ENERO</v>
      </c>
      <c r="D16" s="5"/>
      <c r="E16" s="2"/>
      <c r="F16" s="8"/>
    </row>
    <row r="17" spans="2:6" s="3" customFormat="1" ht="18" customHeight="1">
      <c r="B17" s="1"/>
      <c r="C17" s="9" t="str">
        <f t="shared" si="0"/>
        <v>ENERO</v>
      </c>
      <c r="D17" s="5"/>
      <c r="E17" s="2"/>
      <c r="F17" s="8"/>
    </row>
    <row r="18" spans="2:6" s="3" customFormat="1" ht="18" customHeight="1">
      <c r="B18" s="1"/>
      <c r="C18" s="9" t="str">
        <f t="shared" si="0"/>
        <v>ENERO</v>
      </c>
      <c r="D18" s="5"/>
      <c r="E18" s="2"/>
      <c r="F18" s="8"/>
    </row>
    <row r="19" spans="2:6" s="3" customFormat="1" ht="18" customHeight="1">
      <c r="B19" s="1"/>
      <c r="C19" s="9" t="str">
        <f t="shared" si="0"/>
        <v>ENERO</v>
      </c>
      <c r="D19" s="5"/>
      <c r="E19" s="2"/>
      <c r="F19" s="8"/>
    </row>
    <row r="20" spans="2:6" s="3" customFormat="1" ht="18" customHeight="1">
      <c r="B20" s="1"/>
      <c r="C20" s="9" t="str">
        <f t="shared" si="0"/>
        <v>ENERO</v>
      </c>
      <c r="D20" s="5"/>
      <c r="E20" s="2"/>
      <c r="F20" s="8"/>
    </row>
    <row r="21" spans="2:6" s="3" customFormat="1" ht="18" customHeight="1">
      <c r="B21" s="1"/>
      <c r="C21" s="9" t="str">
        <f t="shared" si="0"/>
        <v>ENERO</v>
      </c>
      <c r="D21" s="5"/>
      <c r="E21" s="2"/>
      <c r="F21" s="8"/>
    </row>
    <row r="22" spans="2:6" s="3" customFormat="1" ht="18" customHeight="1">
      <c r="B22" s="1"/>
      <c r="C22" s="9" t="str">
        <f t="shared" si="0"/>
        <v>ENERO</v>
      </c>
      <c r="D22" s="5"/>
      <c r="E22" s="2"/>
      <c r="F22" s="8"/>
    </row>
    <row r="23" spans="2:6" s="3" customFormat="1" ht="18" customHeight="1">
      <c r="B23" s="1"/>
      <c r="C23" s="9" t="str">
        <f t="shared" si="0"/>
        <v>ENERO</v>
      </c>
      <c r="D23" s="5"/>
      <c r="E23" s="2"/>
      <c r="F23" s="8"/>
    </row>
    <row r="24" spans="2:6" s="3" customFormat="1" ht="18" customHeight="1">
      <c r="B24" s="1"/>
      <c r="C24" s="9" t="str">
        <f t="shared" si="0"/>
        <v>ENERO</v>
      </c>
      <c r="D24" s="5"/>
      <c r="E24" s="2"/>
      <c r="F24" s="8"/>
    </row>
    <row r="25" spans="2:6" s="3" customFormat="1" ht="18" customHeight="1">
      <c r="B25" s="1"/>
      <c r="C25" s="9" t="str">
        <f t="shared" si="0"/>
        <v>ENERO</v>
      </c>
      <c r="D25" s="5"/>
      <c r="E25" s="2"/>
      <c r="F25" s="8"/>
    </row>
    <row r="26" spans="2:6" s="3" customFormat="1" ht="18" customHeight="1">
      <c r="B26" s="1"/>
      <c r="C26" s="9" t="str">
        <f t="shared" si="0"/>
        <v>ENERO</v>
      </c>
      <c r="D26" s="5"/>
      <c r="E26" s="2"/>
      <c r="F26" s="8"/>
    </row>
    <row r="27" spans="2:6" s="3" customFormat="1" ht="18" customHeight="1">
      <c r="B27" s="1"/>
      <c r="C27" s="9" t="str">
        <f t="shared" si="0"/>
        <v>ENERO</v>
      </c>
      <c r="D27" s="5"/>
      <c r="E27" s="2"/>
      <c r="F27" s="8"/>
    </row>
    <row r="28" spans="2:6" s="3" customFormat="1" ht="18" customHeight="1">
      <c r="B28" s="1"/>
      <c r="C28" s="9" t="str">
        <f t="shared" si="0"/>
        <v>ENERO</v>
      </c>
      <c r="D28" s="5"/>
      <c r="E28" s="2"/>
      <c r="F28" s="8"/>
    </row>
    <row r="29" spans="2:6" s="3" customFormat="1" ht="18" customHeight="1">
      <c r="B29" s="1"/>
      <c r="C29" s="9" t="str">
        <f t="shared" si="0"/>
        <v>ENERO</v>
      </c>
      <c r="D29" s="5"/>
      <c r="E29" s="2"/>
      <c r="F29" s="8"/>
    </row>
    <row r="30" spans="2:6" s="3" customFormat="1" ht="18" customHeight="1">
      <c r="B30" s="1"/>
      <c r="C30" s="9" t="str">
        <f t="shared" si="0"/>
        <v>ENERO</v>
      </c>
      <c r="D30" s="5"/>
      <c r="E30" s="2"/>
      <c r="F30" s="8"/>
    </row>
    <row r="31" spans="2:6" s="3" customFormat="1" ht="18" customHeight="1">
      <c r="B31" s="1"/>
      <c r="C31" s="9" t="str">
        <f t="shared" si="0"/>
        <v>ENERO</v>
      </c>
      <c r="D31" s="5"/>
      <c r="E31" s="2"/>
      <c r="F31" s="8"/>
    </row>
    <row r="32" spans="2:6" s="3" customFormat="1" ht="18" customHeight="1">
      <c r="B32" s="1"/>
      <c r="C32" s="9" t="str">
        <f t="shared" si="0"/>
        <v>ENERO</v>
      </c>
      <c r="D32" s="5"/>
      <c r="E32" s="2"/>
      <c r="F32" s="8"/>
    </row>
    <row r="33" spans="2:6" s="3" customFormat="1" ht="18" customHeight="1">
      <c r="B33" s="1"/>
      <c r="C33" s="9" t="str">
        <f t="shared" si="0"/>
        <v>ENERO</v>
      </c>
      <c r="D33" s="5"/>
      <c r="E33" s="2"/>
      <c r="F33" s="8"/>
    </row>
    <row r="34" spans="2:6" s="3" customFormat="1" ht="18" customHeight="1">
      <c r="B34" s="1"/>
      <c r="C34" s="9" t="str">
        <f t="shared" si="0"/>
        <v>ENERO</v>
      </c>
      <c r="D34" s="5"/>
      <c r="E34" s="2"/>
      <c r="F34" s="8"/>
    </row>
    <row r="35" spans="2:6" s="3" customFormat="1" ht="18" customHeight="1">
      <c r="B35" s="1"/>
      <c r="C35" s="9" t="str">
        <f t="shared" si="0"/>
        <v>ENERO</v>
      </c>
      <c r="D35" s="5"/>
      <c r="E35" s="2"/>
      <c r="F35" s="8"/>
    </row>
    <row r="36" spans="2:6" s="3" customFormat="1" ht="18" customHeight="1">
      <c r="B36" s="1"/>
      <c r="C36" s="9" t="str">
        <f t="shared" si="0"/>
        <v>ENERO</v>
      </c>
      <c r="D36" s="5"/>
      <c r="E36" s="2"/>
      <c r="F36" s="8"/>
    </row>
    <row r="37" spans="2:6" s="3" customFormat="1" ht="18" customHeight="1">
      <c r="B37" s="1"/>
      <c r="C37" s="9" t="str">
        <f t="shared" si="0"/>
        <v>ENERO</v>
      </c>
      <c r="D37" s="5"/>
      <c r="E37" s="2"/>
      <c r="F37" s="8"/>
    </row>
    <row r="38" spans="2:6" s="3" customFormat="1" ht="18" customHeight="1">
      <c r="B38" s="1"/>
      <c r="C38" s="9" t="str">
        <f t="shared" si="0"/>
        <v>ENERO</v>
      </c>
      <c r="D38" s="5"/>
      <c r="E38" s="2"/>
      <c r="F38" s="8"/>
    </row>
    <row r="39" spans="2:6" s="3" customFormat="1" ht="18" customHeight="1">
      <c r="B39" s="1"/>
      <c r="C39" s="9" t="str">
        <f t="shared" si="0"/>
        <v>ENERO</v>
      </c>
      <c r="D39" s="5"/>
      <c r="E39" s="2"/>
      <c r="F39" s="8"/>
    </row>
    <row r="40" spans="2:6" s="3" customFormat="1" ht="18" customHeight="1">
      <c r="B40" s="1"/>
      <c r="C40" s="9" t="str">
        <f t="shared" si="0"/>
        <v>ENERO</v>
      </c>
      <c r="D40" s="5"/>
      <c r="E40" s="2"/>
      <c r="F40" s="8"/>
    </row>
    <row r="41" spans="2:6" s="3" customFormat="1" ht="18" customHeight="1">
      <c r="B41" s="1"/>
      <c r="C41" s="9" t="str">
        <f t="shared" si="0"/>
        <v>ENERO</v>
      </c>
      <c r="D41" s="5"/>
      <c r="E41" s="2"/>
      <c r="F41" s="8"/>
    </row>
    <row r="42" spans="2:6" s="3" customFormat="1" ht="18" customHeight="1">
      <c r="B42" s="1"/>
      <c r="C42" s="9" t="str">
        <f t="shared" si="0"/>
        <v>ENERO</v>
      </c>
      <c r="D42" s="5"/>
      <c r="E42" s="2"/>
      <c r="F42" s="8"/>
    </row>
    <row r="43" spans="2:6" s="3" customFormat="1" ht="18" customHeight="1">
      <c r="B43" s="1"/>
      <c r="C43" s="9" t="str">
        <f t="shared" si="0"/>
        <v>ENERO</v>
      </c>
      <c r="D43" s="5"/>
      <c r="E43" s="2"/>
      <c r="F43" s="8"/>
    </row>
    <row r="44" spans="2:6" s="3" customFormat="1" ht="18" customHeight="1">
      <c r="B44" s="1"/>
      <c r="C44" s="9" t="str">
        <f t="shared" si="0"/>
        <v>ENERO</v>
      </c>
      <c r="D44" s="5"/>
      <c r="E44" s="2"/>
      <c r="F44" s="8"/>
    </row>
    <row r="45" spans="2:6" s="3" customFormat="1" ht="18" customHeight="1">
      <c r="B45" s="1"/>
      <c r="C45" s="9" t="str">
        <f t="shared" si="0"/>
        <v>ENERO</v>
      </c>
      <c r="D45" s="5"/>
      <c r="E45" s="2"/>
      <c r="F45" s="8"/>
    </row>
    <row r="46" spans="2:6" s="3" customFormat="1" ht="18" customHeight="1">
      <c r="B46" s="1"/>
      <c r="C46" s="9" t="str">
        <f t="shared" si="0"/>
        <v>ENERO</v>
      </c>
      <c r="D46" s="5"/>
      <c r="E46" s="2"/>
      <c r="F46" s="8"/>
    </row>
    <row r="47" spans="2:6" s="3" customFormat="1" ht="18" customHeight="1">
      <c r="B47" s="1"/>
      <c r="C47" s="9" t="str">
        <f t="shared" si="0"/>
        <v>ENERO</v>
      </c>
      <c r="D47" s="5"/>
      <c r="E47" s="2"/>
      <c r="F47" s="8"/>
    </row>
    <row r="48" spans="2:6" s="3" customFormat="1" ht="18" customHeight="1">
      <c r="B48" s="1"/>
      <c r="C48" s="9" t="str">
        <f t="shared" si="0"/>
        <v>ENERO</v>
      </c>
      <c r="D48" s="5"/>
      <c r="E48" s="2"/>
      <c r="F48" s="8"/>
    </row>
    <row r="49" spans="2:6" s="3" customFormat="1" ht="18" customHeight="1">
      <c r="B49" s="1"/>
      <c r="C49" s="9" t="str">
        <f t="shared" si="0"/>
        <v>ENERO</v>
      </c>
      <c r="D49" s="5"/>
      <c r="E49" s="2"/>
      <c r="F49" s="8"/>
    </row>
    <row r="50" spans="2:6" s="3" customFormat="1" ht="18" customHeight="1">
      <c r="B50" s="1"/>
      <c r="C50" s="9" t="str">
        <f t="shared" si="0"/>
        <v>ENERO</v>
      </c>
      <c r="D50" s="5"/>
      <c r="E50" s="2"/>
      <c r="F50" s="8"/>
    </row>
    <row r="51" spans="2:6" s="3" customFormat="1" ht="18" customHeight="1">
      <c r="B51" s="1"/>
      <c r="C51" s="9" t="str">
        <f t="shared" si="0"/>
        <v>ENERO</v>
      </c>
      <c r="D51" s="5"/>
      <c r="E51" s="2"/>
      <c r="F51" s="8"/>
    </row>
    <row r="52" spans="2:6" s="3" customFormat="1" ht="18" customHeight="1">
      <c r="B52" s="1"/>
      <c r="C52" s="9" t="str">
        <f t="shared" si="0"/>
        <v>ENERO</v>
      </c>
      <c r="D52" s="5"/>
      <c r="E52" s="2"/>
      <c r="F52" s="8"/>
    </row>
    <row r="53" spans="2:6" s="3" customFormat="1" ht="18" customHeight="1">
      <c r="B53" s="1"/>
      <c r="C53" s="9" t="str">
        <f t="shared" si="0"/>
        <v>ENERO</v>
      </c>
      <c r="D53" s="5"/>
      <c r="E53" s="2"/>
      <c r="F53" s="8"/>
    </row>
    <row r="54" spans="2:6" s="3" customFormat="1" ht="18" customHeight="1">
      <c r="B54" s="1"/>
      <c r="C54" s="9" t="str">
        <f t="shared" si="0"/>
        <v>ENERO</v>
      </c>
      <c r="D54" s="5"/>
      <c r="E54" s="2"/>
      <c r="F54" s="8"/>
    </row>
    <row r="55" spans="2:6" s="3" customFormat="1" ht="18" customHeight="1">
      <c r="B55" s="1"/>
      <c r="C55" s="9" t="str">
        <f t="shared" si="0"/>
        <v>ENERO</v>
      </c>
      <c r="D55" s="5"/>
      <c r="E55" s="2"/>
      <c r="F55" s="8"/>
    </row>
    <row r="56" spans="2:6" s="3" customFormat="1" ht="18" customHeight="1">
      <c r="B56" s="1"/>
      <c r="C56" s="9" t="str">
        <f t="shared" si="0"/>
        <v>ENERO</v>
      </c>
      <c r="D56" s="5"/>
      <c r="E56" s="2"/>
      <c r="F56" s="8"/>
    </row>
    <row r="57" spans="2:6" s="3" customFormat="1" ht="18" customHeight="1">
      <c r="B57" s="1"/>
      <c r="C57" s="9" t="str">
        <f t="shared" si="0"/>
        <v>ENERO</v>
      </c>
      <c r="D57" s="5"/>
      <c r="E57" s="2"/>
      <c r="F57" s="8"/>
    </row>
    <row r="58" spans="2:6" s="3" customFormat="1" ht="18" customHeight="1">
      <c r="B58" s="1"/>
      <c r="C58" s="9" t="str">
        <f t="shared" si="0"/>
        <v>ENERO</v>
      </c>
      <c r="D58" s="5"/>
      <c r="E58" s="2"/>
      <c r="F58" s="8"/>
    </row>
    <row r="59" spans="2:6" s="3" customFormat="1" ht="18" customHeight="1">
      <c r="B59" s="1"/>
      <c r="C59" s="9" t="str">
        <f t="shared" si="0"/>
        <v>ENERO</v>
      </c>
      <c r="D59" s="5"/>
      <c r="E59" s="2"/>
      <c r="F59" s="8"/>
    </row>
    <row r="60" spans="2:6" s="3" customFormat="1" ht="18" customHeight="1">
      <c r="B60" s="1"/>
      <c r="C60" s="9" t="str">
        <f t="shared" si="0"/>
        <v>ENERO</v>
      </c>
      <c r="D60" s="5"/>
      <c r="E60" s="2"/>
      <c r="F60" s="8"/>
    </row>
    <row r="61" spans="2:6" s="3" customFormat="1" ht="18" customHeight="1">
      <c r="B61" s="1"/>
      <c r="C61" s="9" t="str">
        <f t="shared" si="0"/>
        <v>ENERO</v>
      </c>
      <c r="D61" s="5"/>
      <c r="E61" s="2"/>
      <c r="F61" s="8"/>
    </row>
    <row r="62" spans="2:6" s="3" customFormat="1" ht="18" customHeight="1">
      <c r="B62" s="1"/>
      <c r="C62" s="9" t="str">
        <f t="shared" si="0"/>
        <v>ENERO</v>
      </c>
      <c r="D62" s="5"/>
      <c r="E62" s="2"/>
      <c r="F62" s="8"/>
    </row>
    <row r="63" spans="2:6" s="3" customFormat="1" ht="18" customHeight="1">
      <c r="B63" s="1"/>
      <c r="C63" s="9" t="str">
        <f t="shared" si="0"/>
        <v>ENERO</v>
      </c>
      <c r="D63" s="5"/>
      <c r="E63" s="2"/>
      <c r="F63" s="8"/>
    </row>
    <row r="64" spans="2:6" s="3" customFormat="1" ht="18" customHeight="1">
      <c r="B64" s="1"/>
      <c r="C64" s="9" t="str">
        <f t="shared" si="0"/>
        <v>ENERO</v>
      </c>
      <c r="D64" s="5"/>
      <c r="E64" s="2"/>
      <c r="F64" s="8"/>
    </row>
    <row r="65" spans="2:6" s="3" customFormat="1" ht="18" customHeight="1">
      <c r="B65" s="1"/>
      <c r="C65" s="9" t="str">
        <f t="shared" si="0"/>
        <v>ENERO</v>
      </c>
      <c r="D65" s="5"/>
      <c r="E65" s="2"/>
      <c r="F65" s="8"/>
    </row>
    <row r="66" spans="2:6" s="3" customFormat="1" ht="18" customHeight="1">
      <c r="B66" s="1"/>
      <c r="C66" s="9" t="str">
        <f t="shared" si="0"/>
        <v>ENERO</v>
      </c>
      <c r="D66" s="5"/>
      <c r="E66" s="2"/>
      <c r="F66" s="8"/>
    </row>
    <row r="67" spans="2:6" s="3" customFormat="1" ht="18" customHeight="1">
      <c r="B67" s="1"/>
      <c r="C67" s="9" t="str">
        <f t="shared" si="0"/>
        <v>ENERO</v>
      </c>
      <c r="D67" s="5"/>
      <c r="E67" s="2"/>
      <c r="F67" s="8"/>
    </row>
    <row r="68" spans="2:6" s="3" customFormat="1" ht="18" customHeight="1">
      <c r="B68" s="1"/>
      <c r="C68" s="9" t="str">
        <f t="shared" si="0"/>
        <v>ENERO</v>
      </c>
      <c r="D68" s="5"/>
      <c r="E68" s="2"/>
      <c r="F68" s="8"/>
    </row>
    <row r="69" spans="2:6" s="3" customFormat="1" ht="18" customHeight="1">
      <c r="B69" s="1"/>
      <c r="C69" s="9" t="str">
        <f t="shared" si="0"/>
        <v>ENERO</v>
      </c>
      <c r="D69" s="5"/>
      <c r="E69" s="2"/>
      <c r="F69" s="8"/>
    </row>
    <row r="70" spans="2:6" s="3" customFormat="1" ht="18" customHeight="1">
      <c r="B70" s="1"/>
      <c r="C70" s="9" t="str">
        <f t="shared" si="0"/>
        <v>ENERO</v>
      </c>
      <c r="D70" s="5"/>
      <c r="E70" s="2"/>
      <c r="F70" s="8"/>
    </row>
    <row r="71" spans="2:6" s="3" customFormat="1" ht="18" customHeight="1">
      <c r="B71" s="1"/>
      <c r="C71" s="9" t="str">
        <f t="shared" si="0"/>
        <v>ENERO</v>
      </c>
      <c r="D71" s="5"/>
      <c r="E71" s="2"/>
      <c r="F71" s="8"/>
    </row>
    <row r="72" spans="2:6" s="3" customFormat="1" ht="18" customHeight="1">
      <c r="B72" s="1"/>
      <c r="C72" s="9" t="str">
        <f t="shared" si="0"/>
        <v>ENERO</v>
      </c>
      <c r="D72" s="5"/>
      <c r="E72" s="2"/>
      <c r="F72" s="8"/>
    </row>
    <row r="73" spans="2:6" s="3" customFormat="1" ht="18" customHeight="1">
      <c r="B73" s="1"/>
      <c r="C73" s="9" t="str">
        <f t="shared" si="0"/>
        <v>ENERO</v>
      </c>
      <c r="D73" s="5"/>
      <c r="E73" s="2"/>
      <c r="F73" s="8"/>
    </row>
    <row r="74" spans="2:6" s="3" customFormat="1" ht="18" customHeight="1">
      <c r="B74" s="1"/>
      <c r="C74" s="9" t="str">
        <f t="shared" si="0"/>
        <v>ENERO</v>
      </c>
      <c r="D74" s="5"/>
      <c r="E74" s="2"/>
      <c r="F74" s="8"/>
    </row>
    <row r="75" spans="2:6" s="3" customFormat="1" ht="18" customHeight="1">
      <c r="B75" s="1"/>
      <c r="C75" s="9" t="str">
        <f t="shared" ref="C75:C138" si="1">UPPER(TEXT(B75,"mmmm"))</f>
        <v>ENERO</v>
      </c>
      <c r="D75" s="5"/>
      <c r="E75" s="2"/>
      <c r="F75" s="8"/>
    </row>
    <row r="76" spans="2:6" s="3" customFormat="1" ht="18" customHeight="1">
      <c r="B76" s="1"/>
      <c r="C76" s="9" t="str">
        <f t="shared" si="1"/>
        <v>ENERO</v>
      </c>
      <c r="D76" s="5"/>
      <c r="E76" s="2"/>
      <c r="F76" s="8"/>
    </row>
    <row r="77" spans="2:6" s="3" customFormat="1" ht="18" customHeight="1">
      <c r="B77" s="1"/>
      <c r="C77" s="9" t="str">
        <f t="shared" si="1"/>
        <v>ENERO</v>
      </c>
      <c r="D77" s="5"/>
      <c r="E77" s="2"/>
      <c r="F77" s="8"/>
    </row>
    <row r="78" spans="2:6" s="3" customFormat="1" ht="18" customHeight="1">
      <c r="B78" s="1"/>
      <c r="C78" s="9" t="str">
        <f t="shared" si="1"/>
        <v>ENERO</v>
      </c>
      <c r="D78" s="5"/>
      <c r="E78" s="2"/>
      <c r="F78" s="8"/>
    </row>
    <row r="79" spans="2:6" s="3" customFormat="1" ht="18" customHeight="1">
      <c r="B79" s="1"/>
      <c r="C79" s="9" t="str">
        <f t="shared" si="1"/>
        <v>ENERO</v>
      </c>
      <c r="D79" s="5"/>
      <c r="E79" s="2"/>
      <c r="F79" s="8"/>
    </row>
    <row r="80" spans="2:6" s="3" customFormat="1" ht="18" customHeight="1">
      <c r="B80" s="1"/>
      <c r="C80" s="9" t="str">
        <f t="shared" si="1"/>
        <v>ENERO</v>
      </c>
      <c r="D80" s="5"/>
      <c r="E80" s="2"/>
      <c r="F80" s="8"/>
    </row>
    <row r="81" spans="2:6" s="3" customFormat="1" ht="18" customHeight="1">
      <c r="B81" s="1"/>
      <c r="C81" s="9" t="str">
        <f t="shared" si="1"/>
        <v>ENERO</v>
      </c>
      <c r="D81" s="5"/>
      <c r="E81" s="2"/>
      <c r="F81" s="8"/>
    </row>
    <row r="82" spans="2:6" s="3" customFormat="1" ht="18" customHeight="1">
      <c r="B82" s="1"/>
      <c r="C82" s="9" t="str">
        <f t="shared" si="1"/>
        <v>ENERO</v>
      </c>
      <c r="D82" s="5"/>
      <c r="E82" s="2"/>
      <c r="F82" s="8"/>
    </row>
    <row r="83" spans="2:6" s="3" customFormat="1" ht="18" customHeight="1">
      <c r="B83" s="1"/>
      <c r="C83" s="9" t="str">
        <f t="shared" si="1"/>
        <v>ENERO</v>
      </c>
      <c r="D83" s="5"/>
      <c r="E83" s="2"/>
      <c r="F83" s="8"/>
    </row>
    <row r="84" spans="2:6" s="3" customFormat="1" ht="18" customHeight="1">
      <c r="B84" s="1"/>
      <c r="C84" s="9" t="str">
        <f t="shared" si="1"/>
        <v>ENERO</v>
      </c>
      <c r="D84" s="5"/>
      <c r="E84" s="2"/>
      <c r="F84" s="8"/>
    </row>
    <row r="85" spans="2:6" s="3" customFormat="1" ht="18" customHeight="1">
      <c r="B85" s="1"/>
      <c r="C85" s="9" t="str">
        <f t="shared" si="1"/>
        <v>ENERO</v>
      </c>
      <c r="D85" s="5"/>
      <c r="E85" s="2"/>
      <c r="F85" s="8"/>
    </row>
    <row r="86" spans="2:6" s="3" customFormat="1" ht="18" customHeight="1">
      <c r="B86" s="1"/>
      <c r="C86" s="9" t="str">
        <f t="shared" si="1"/>
        <v>ENERO</v>
      </c>
      <c r="D86" s="5"/>
      <c r="E86" s="2"/>
      <c r="F86" s="8"/>
    </row>
    <row r="87" spans="2:6" s="3" customFormat="1" ht="18" customHeight="1">
      <c r="B87" s="1"/>
      <c r="C87" s="9" t="str">
        <f t="shared" si="1"/>
        <v>ENERO</v>
      </c>
      <c r="D87" s="5"/>
      <c r="E87" s="2"/>
      <c r="F87" s="8"/>
    </row>
    <row r="88" spans="2:6" s="3" customFormat="1" ht="18" customHeight="1">
      <c r="B88" s="1"/>
      <c r="C88" s="9" t="str">
        <f t="shared" si="1"/>
        <v>ENERO</v>
      </c>
      <c r="D88" s="5"/>
      <c r="E88" s="2"/>
      <c r="F88" s="8"/>
    </row>
    <row r="89" spans="2:6" s="3" customFormat="1" ht="18" customHeight="1">
      <c r="B89" s="1"/>
      <c r="C89" s="9" t="str">
        <f t="shared" si="1"/>
        <v>ENERO</v>
      </c>
      <c r="D89" s="5"/>
      <c r="E89" s="2"/>
      <c r="F89" s="8"/>
    </row>
    <row r="90" spans="2:6" s="3" customFormat="1" ht="18" customHeight="1">
      <c r="B90" s="1"/>
      <c r="C90" s="9" t="str">
        <f t="shared" si="1"/>
        <v>ENERO</v>
      </c>
      <c r="D90" s="5"/>
      <c r="E90" s="2"/>
      <c r="F90" s="8"/>
    </row>
    <row r="91" spans="2:6" s="3" customFormat="1" ht="18" customHeight="1">
      <c r="B91" s="1"/>
      <c r="C91" s="9" t="str">
        <f t="shared" si="1"/>
        <v>ENERO</v>
      </c>
      <c r="D91" s="5"/>
      <c r="E91" s="2"/>
      <c r="F91" s="8"/>
    </row>
    <row r="92" spans="2:6" s="3" customFormat="1" ht="18" customHeight="1">
      <c r="B92" s="1"/>
      <c r="C92" s="9" t="str">
        <f t="shared" si="1"/>
        <v>ENERO</v>
      </c>
      <c r="D92" s="5"/>
      <c r="E92" s="2"/>
      <c r="F92" s="8"/>
    </row>
    <row r="93" spans="2:6" s="3" customFormat="1" ht="18" customHeight="1">
      <c r="B93" s="1"/>
      <c r="C93" s="9" t="str">
        <f t="shared" si="1"/>
        <v>ENERO</v>
      </c>
      <c r="D93" s="5"/>
      <c r="E93" s="2"/>
      <c r="F93" s="8"/>
    </row>
    <row r="94" spans="2:6" s="3" customFormat="1" ht="18" customHeight="1">
      <c r="B94" s="1"/>
      <c r="C94" s="9" t="str">
        <f t="shared" si="1"/>
        <v>ENERO</v>
      </c>
      <c r="D94" s="5"/>
      <c r="E94" s="2"/>
      <c r="F94" s="8"/>
    </row>
    <row r="95" spans="2:6" s="3" customFormat="1" ht="18" customHeight="1">
      <c r="B95" s="1"/>
      <c r="C95" s="9" t="str">
        <f t="shared" si="1"/>
        <v>ENERO</v>
      </c>
      <c r="D95" s="5"/>
      <c r="E95" s="2"/>
      <c r="F95" s="8"/>
    </row>
    <row r="96" spans="2:6" s="3" customFormat="1" ht="18" customHeight="1">
      <c r="B96" s="1"/>
      <c r="C96" s="9" t="str">
        <f t="shared" si="1"/>
        <v>ENERO</v>
      </c>
      <c r="D96" s="5"/>
      <c r="E96" s="2"/>
      <c r="F96" s="8"/>
    </row>
    <row r="97" spans="2:6" s="3" customFormat="1" ht="18" customHeight="1">
      <c r="B97" s="1"/>
      <c r="C97" s="9" t="str">
        <f t="shared" si="1"/>
        <v>ENERO</v>
      </c>
      <c r="D97" s="5"/>
      <c r="E97" s="2"/>
      <c r="F97" s="8"/>
    </row>
    <row r="98" spans="2:6" s="3" customFormat="1" ht="18" customHeight="1">
      <c r="B98" s="1"/>
      <c r="C98" s="9" t="str">
        <f t="shared" si="1"/>
        <v>ENERO</v>
      </c>
      <c r="D98" s="5"/>
      <c r="E98" s="2"/>
      <c r="F98" s="8"/>
    </row>
    <row r="99" spans="2:6" s="3" customFormat="1" ht="18" customHeight="1">
      <c r="B99" s="1"/>
      <c r="C99" s="9" t="str">
        <f t="shared" si="1"/>
        <v>ENERO</v>
      </c>
      <c r="D99" s="5"/>
      <c r="E99" s="2"/>
      <c r="F99" s="8"/>
    </row>
    <row r="100" spans="2:6" s="3" customFormat="1" ht="18" customHeight="1">
      <c r="B100" s="1"/>
      <c r="C100" s="9" t="str">
        <f t="shared" si="1"/>
        <v>ENERO</v>
      </c>
      <c r="D100" s="5"/>
      <c r="E100" s="2"/>
      <c r="F100" s="8"/>
    </row>
    <row r="101" spans="2:6" s="3" customFormat="1" ht="18" customHeight="1">
      <c r="B101" s="1"/>
      <c r="C101" s="9" t="str">
        <f t="shared" si="1"/>
        <v>ENERO</v>
      </c>
      <c r="D101" s="5"/>
      <c r="E101" s="2"/>
      <c r="F101" s="8"/>
    </row>
    <row r="102" spans="2:6" s="3" customFormat="1" ht="18" customHeight="1">
      <c r="B102" s="1"/>
      <c r="C102" s="9" t="str">
        <f t="shared" si="1"/>
        <v>ENERO</v>
      </c>
      <c r="D102" s="5"/>
      <c r="E102" s="2"/>
      <c r="F102" s="8"/>
    </row>
    <row r="103" spans="2:6" s="3" customFormat="1" ht="18" customHeight="1">
      <c r="B103" s="1"/>
      <c r="C103" s="9" t="str">
        <f t="shared" si="1"/>
        <v>ENERO</v>
      </c>
      <c r="D103" s="5"/>
      <c r="E103" s="2"/>
      <c r="F103" s="8"/>
    </row>
    <row r="104" spans="2:6" s="3" customFormat="1" ht="18" customHeight="1">
      <c r="B104" s="1"/>
      <c r="C104" s="9" t="str">
        <f t="shared" si="1"/>
        <v>ENERO</v>
      </c>
      <c r="D104" s="5"/>
      <c r="E104" s="2"/>
      <c r="F104" s="8"/>
    </row>
    <row r="105" spans="2:6" s="3" customFormat="1" ht="18" customHeight="1">
      <c r="B105" s="1"/>
      <c r="C105" s="9" t="str">
        <f t="shared" si="1"/>
        <v>ENERO</v>
      </c>
      <c r="D105" s="5"/>
      <c r="E105" s="2"/>
      <c r="F105" s="8"/>
    </row>
    <row r="106" spans="2:6" s="3" customFormat="1" ht="18" customHeight="1">
      <c r="B106" s="1"/>
      <c r="C106" s="9" t="str">
        <f t="shared" si="1"/>
        <v>ENERO</v>
      </c>
      <c r="D106" s="5"/>
      <c r="E106" s="2"/>
      <c r="F106" s="8"/>
    </row>
    <row r="107" spans="2:6" s="3" customFormat="1" ht="18" customHeight="1">
      <c r="B107" s="1"/>
      <c r="C107" s="9" t="str">
        <f t="shared" si="1"/>
        <v>ENERO</v>
      </c>
      <c r="D107" s="5"/>
      <c r="E107" s="2"/>
      <c r="F107" s="8"/>
    </row>
    <row r="108" spans="2:6" s="3" customFormat="1" ht="18" customHeight="1">
      <c r="B108" s="1"/>
      <c r="C108" s="9" t="str">
        <f t="shared" si="1"/>
        <v>ENERO</v>
      </c>
      <c r="D108" s="5"/>
      <c r="E108" s="2"/>
      <c r="F108" s="8"/>
    </row>
    <row r="109" spans="2:6" s="3" customFormat="1" ht="18" customHeight="1">
      <c r="B109" s="1"/>
      <c r="C109" s="9" t="str">
        <f t="shared" si="1"/>
        <v>ENERO</v>
      </c>
      <c r="D109" s="5"/>
      <c r="E109" s="2"/>
      <c r="F109" s="8"/>
    </row>
    <row r="110" spans="2:6" s="3" customFormat="1" ht="18" customHeight="1">
      <c r="B110" s="1"/>
      <c r="C110" s="9" t="str">
        <f t="shared" si="1"/>
        <v>ENERO</v>
      </c>
      <c r="D110" s="5"/>
      <c r="E110" s="2"/>
      <c r="F110" s="8"/>
    </row>
    <row r="111" spans="2:6" s="3" customFormat="1" ht="18" customHeight="1">
      <c r="B111" s="1"/>
      <c r="C111" s="9" t="str">
        <f t="shared" si="1"/>
        <v>ENERO</v>
      </c>
      <c r="D111" s="5"/>
      <c r="E111" s="2"/>
      <c r="F111" s="8"/>
    </row>
    <row r="112" spans="2:6" s="3" customFormat="1" ht="18" customHeight="1">
      <c r="B112" s="1"/>
      <c r="C112" s="9" t="str">
        <f t="shared" si="1"/>
        <v>ENERO</v>
      </c>
      <c r="D112" s="5"/>
      <c r="E112" s="2"/>
      <c r="F112" s="8"/>
    </row>
    <row r="113" spans="2:6" s="3" customFormat="1" ht="18" customHeight="1">
      <c r="B113" s="1"/>
      <c r="C113" s="9" t="str">
        <f t="shared" si="1"/>
        <v>ENERO</v>
      </c>
      <c r="D113" s="5"/>
      <c r="E113" s="2"/>
      <c r="F113" s="8"/>
    </row>
    <row r="114" spans="2:6" s="3" customFormat="1" ht="18" customHeight="1">
      <c r="B114" s="1"/>
      <c r="C114" s="9" t="str">
        <f t="shared" si="1"/>
        <v>ENERO</v>
      </c>
      <c r="D114" s="5"/>
      <c r="E114" s="2"/>
      <c r="F114" s="8"/>
    </row>
    <row r="115" spans="2:6" s="3" customFormat="1" ht="18" customHeight="1">
      <c r="B115" s="1"/>
      <c r="C115" s="9" t="str">
        <f t="shared" si="1"/>
        <v>ENERO</v>
      </c>
      <c r="D115" s="5"/>
      <c r="E115" s="2"/>
      <c r="F115" s="8"/>
    </row>
    <row r="116" spans="2:6" s="3" customFormat="1" ht="18" customHeight="1">
      <c r="B116" s="1"/>
      <c r="C116" s="9" t="str">
        <f t="shared" si="1"/>
        <v>ENERO</v>
      </c>
      <c r="D116" s="5"/>
      <c r="E116" s="2"/>
      <c r="F116" s="8"/>
    </row>
    <row r="117" spans="2:6" s="3" customFormat="1" ht="18" customHeight="1">
      <c r="B117" s="1"/>
      <c r="C117" s="9" t="str">
        <f t="shared" si="1"/>
        <v>ENERO</v>
      </c>
      <c r="D117" s="5"/>
      <c r="E117" s="2"/>
      <c r="F117" s="8"/>
    </row>
    <row r="118" spans="2:6" s="3" customFormat="1" ht="18" customHeight="1">
      <c r="B118" s="1"/>
      <c r="C118" s="9" t="str">
        <f t="shared" si="1"/>
        <v>ENERO</v>
      </c>
      <c r="D118" s="5"/>
      <c r="E118" s="2"/>
      <c r="F118" s="8"/>
    </row>
    <row r="119" spans="2:6" s="3" customFormat="1" ht="18" customHeight="1">
      <c r="B119" s="1"/>
      <c r="C119" s="9" t="str">
        <f t="shared" si="1"/>
        <v>ENERO</v>
      </c>
      <c r="D119" s="5"/>
      <c r="E119" s="2"/>
      <c r="F119" s="8"/>
    </row>
    <row r="120" spans="2:6" s="3" customFormat="1" ht="18" customHeight="1">
      <c r="B120" s="1"/>
      <c r="C120" s="9" t="str">
        <f t="shared" si="1"/>
        <v>ENERO</v>
      </c>
      <c r="D120" s="5"/>
      <c r="E120" s="2"/>
      <c r="F120" s="8"/>
    </row>
    <row r="121" spans="2:6" s="3" customFormat="1" ht="18" customHeight="1">
      <c r="B121" s="1"/>
      <c r="C121" s="9" t="str">
        <f t="shared" si="1"/>
        <v>ENERO</v>
      </c>
      <c r="D121" s="5"/>
      <c r="E121" s="2"/>
      <c r="F121" s="8"/>
    </row>
    <row r="122" spans="2:6" s="3" customFormat="1" ht="18" customHeight="1">
      <c r="B122" s="1"/>
      <c r="C122" s="9" t="str">
        <f t="shared" si="1"/>
        <v>ENERO</v>
      </c>
      <c r="D122" s="5"/>
      <c r="E122" s="2"/>
      <c r="F122" s="8"/>
    </row>
    <row r="123" spans="2:6" s="3" customFormat="1" ht="18" customHeight="1">
      <c r="B123" s="1"/>
      <c r="C123" s="9" t="str">
        <f t="shared" si="1"/>
        <v>ENERO</v>
      </c>
      <c r="D123" s="5"/>
      <c r="E123" s="2"/>
      <c r="F123" s="8"/>
    </row>
    <row r="124" spans="2:6" s="3" customFormat="1" ht="18" customHeight="1">
      <c r="B124" s="1"/>
      <c r="C124" s="9" t="str">
        <f t="shared" si="1"/>
        <v>ENERO</v>
      </c>
      <c r="D124" s="5"/>
      <c r="E124" s="2"/>
      <c r="F124" s="8"/>
    </row>
    <row r="125" spans="2:6" s="3" customFormat="1" ht="18" customHeight="1">
      <c r="B125" s="1"/>
      <c r="C125" s="9" t="str">
        <f t="shared" si="1"/>
        <v>ENERO</v>
      </c>
      <c r="D125" s="5"/>
      <c r="E125" s="2"/>
      <c r="F125" s="8"/>
    </row>
    <row r="126" spans="2:6" s="3" customFormat="1" ht="18" customHeight="1">
      <c r="B126" s="1"/>
      <c r="C126" s="9" t="str">
        <f t="shared" si="1"/>
        <v>ENERO</v>
      </c>
      <c r="D126" s="5"/>
      <c r="E126" s="2"/>
      <c r="F126" s="8"/>
    </row>
    <row r="127" spans="2:6" s="3" customFormat="1" ht="18" customHeight="1">
      <c r="B127" s="1"/>
      <c r="C127" s="9" t="str">
        <f t="shared" si="1"/>
        <v>ENERO</v>
      </c>
      <c r="D127" s="5"/>
      <c r="E127" s="2"/>
      <c r="F127" s="8"/>
    </row>
    <row r="128" spans="2:6" s="3" customFormat="1" ht="18" customHeight="1">
      <c r="B128" s="1"/>
      <c r="C128" s="9" t="str">
        <f t="shared" si="1"/>
        <v>ENERO</v>
      </c>
      <c r="D128" s="5"/>
      <c r="E128" s="2"/>
      <c r="F128" s="8"/>
    </row>
    <row r="129" spans="2:6" s="3" customFormat="1" ht="18" customHeight="1">
      <c r="B129" s="1"/>
      <c r="C129" s="9" t="str">
        <f t="shared" si="1"/>
        <v>ENERO</v>
      </c>
      <c r="D129" s="5"/>
      <c r="E129" s="2"/>
      <c r="F129" s="8"/>
    </row>
    <row r="130" spans="2:6" s="3" customFormat="1" ht="18" customHeight="1">
      <c r="B130" s="1"/>
      <c r="C130" s="9" t="str">
        <f t="shared" si="1"/>
        <v>ENERO</v>
      </c>
      <c r="D130" s="5"/>
      <c r="E130" s="2"/>
      <c r="F130" s="8"/>
    </row>
    <row r="131" spans="2:6" s="3" customFormat="1" ht="18" customHeight="1">
      <c r="B131" s="1"/>
      <c r="C131" s="9" t="str">
        <f t="shared" si="1"/>
        <v>ENERO</v>
      </c>
      <c r="D131" s="5"/>
      <c r="E131" s="2"/>
      <c r="F131" s="8"/>
    </row>
    <row r="132" spans="2:6" s="3" customFormat="1" ht="18" customHeight="1">
      <c r="B132" s="1"/>
      <c r="C132" s="9" t="str">
        <f t="shared" si="1"/>
        <v>ENERO</v>
      </c>
      <c r="D132" s="5"/>
      <c r="E132" s="2"/>
      <c r="F132" s="8"/>
    </row>
    <row r="133" spans="2:6" s="3" customFormat="1" ht="18" customHeight="1">
      <c r="B133" s="1"/>
      <c r="C133" s="9" t="str">
        <f t="shared" si="1"/>
        <v>ENERO</v>
      </c>
      <c r="D133" s="5"/>
      <c r="E133" s="2"/>
      <c r="F133" s="8"/>
    </row>
    <row r="134" spans="2:6" s="3" customFormat="1" ht="18" customHeight="1">
      <c r="B134" s="1"/>
      <c r="C134" s="9" t="str">
        <f t="shared" si="1"/>
        <v>ENERO</v>
      </c>
      <c r="D134" s="5"/>
      <c r="E134" s="2"/>
      <c r="F134" s="8"/>
    </row>
    <row r="135" spans="2:6" s="3" customFormat="1" ht="18" customHeight="1">
      <c r="B135" s="1"/>
      <c r="C135" s="9" t="str">
        <f t="shared" si="1"/>
        <v>ENERO</v>
      </c>
      <c r="D135" s="5"/>
      <c r="E135" s="2"/>
      <c r="F135" s="8"/>
    </row>
    <row r="136" spans="2:6" s="3" customFormat="1" ht="18" customHeight="1">
      <c r="B136" s="1"/>
      <c r="C136" s="9" t="str">
        <f t="shared" si="1"/>
        <v>ENERO</v>
      </c>
      <c r="D136" s="5"/>
      <c r="E136" s="2"/>
      <c r="F136" s="8"/>
    </row>
    <row r="137" spans="2:6" s="3" customFormat="1" ht="18" customHeight="1">
      <c r="B137" s="1"/>
      <c r="C137" s="9" t="str">
        <f t="shared" si="1"/>
        <v>ENERO</v>
      </c>
      <c r="D137" s="5"/>
      <c r="E137" s="2"/>
      <c r="F137" s="8"/>
    </row>
    <row r="138" spans="2:6" s="3" customFormat="1" ht="18" customHeight="1">
      <c r="B138" s="1"/>
      <c r="C138" s="9" t="str">
        <f t="shared" si="1"/>
        <v>ENERO</v>
      </c>
      <c r="D138" s="5"/>
      <c r="E138" s="2"/>
      <c r="F138" s="8"/>
    </row>
    <row r="139" spans="2:6" s="3" customFormat="1" ht="18" customHeight="1">
      <c r="B139" s="1"/>
      <c r="C139" s="9" t="str">
        <f t="shared" ref="C139:C202" si="2">UPPER(TEXT(B139,"mmmm"))</f>
        <v>ENERO</v>
      </c>
      <c r="D139" s="5"/>
      <c r="E139" s="2"/>
      <c r="F139" s="8"/>
    </row>
    <row r="140" spans="2:6" s="3" customFormat="1" ht="18" customHeight="1">
      <c r="B140" s="1"/>
      <c r="C140" s="9" t="str">
        <f t="shared" si="2"/>
        <v>ENERO</v>
      </c>
      <c r="D140" s="5"/>
      <c r="E140" s="2"/>
      <c r="F140" s="8"/>
    </row>
    <row r="141" spans="2:6" s="3" customFormat="1" ht="18" customHeight="1">
      <c r="B141" s="1"/>
      <c r="C141" s="9" t="str">
        <f t="shared" si="2"/>
        <v>ENERO</v>
      </c>
      <c r="D141" s="5"/>
      <c r="E141" s="2"/>
      <c r="F141" s="8"/>
    </row>
    <row r="142" spans="2:6" s="3" customFormat="1" ht="18" customHeight="1">
      <c r="B142" s="1"/>
      <c r="C142" s="9" t="str">
        <f t="shared" si="2"/>
        <v>ENERO</v>
      </c>
      <c r="D142" s="5"/>
      <c r="E142" s="2"/>
      <c r="F142" s="8"/>
    </row>
    <row r="143" spans="2:6" s="3" customFormat="1" ht="18" customHeight="1">
      <c r="B143" s="1"/>
      <c r="C143" s="9" t="str">
        <f t="shared" si="2"/>
        <v>ENERO</v>
      </c>
      <c r="D143" s="5"/>
      <c r="E143" s="2"/>
      <c r="F143" s="8"/>
    </row>
    <row r="144" spans="2:6" s="3" customFormat="1" ht="18" customHeight="1">
      <c r="B144" s="1"/>
      <c r="C144" s="9" t="str">
        <f t="shared" si="2"/>
        <v>ENERO</v>
      </c>
      <c r="D144" s="5"/>
      <c r="E144" s="2"/>
      <c r="F144" s="8"/>
    </row>
    <row r="145" spans="2:6" s="3" customFormat="1" ht="18" customHeight="1">
      <c r="B145" s="1"/>
      <c r="C145" s="9" t="str">
        <f t="shared" si="2"/>
        <v>ENERO</v>
      </c>
      <c r="D145" s="5"/>
      <c r="E145" s="2"/>
      <c r="F145" s="8"/>
    </row>
    <row r="146" spans="2:6" s="3" customFormat="1" ht="18" customHeight="1">
      <c r="B146" s="1"/>
      <c r="C146" s="9" t="str">
        <f t="shared" si="2"/>
        <v>ENERO</v>
      </c>
      <c r="D146" s="5"/>
      <c r="E146" s="2"/>
      <c r="F146" s="8"/>
    </row>
    <row r="147" spans="2:6" s="3" customFormat="1" ht="18" customHeight="1">
      <c r="B147" s="1"/>
      <c r="C147" s="9" t="str">
        <f t="shared" si="2"/>
        <v>ENERO</v>
      </c>
      <c r="D147" s="5"/>
      <c r="E147" s="2"/>
      <c r="F147" s="8"/>
    </row>
    <row r="148" spans="2:6" s="3" customFormat="1" ht="18" customHeight="1">
      <c r="B148" s="1"/>
      <c r="C148" s="9" t="str">
        <f t="shared" si="2"/>
        <v>ENERO</v>
      </c>
      <c r="D148" s="5"/>
      <c r="E148" s="2"/>
      <c r="F148" s="8"/>
    </row>
    <row r="149" spans="2:6" s="3" customFormat="1" ht="18" customHeight="1">
      <c r="B149" s="1"/>
      <c r="C149" s="9" t="str">
        <f t="shared" si="2"/>
        <v>ENERO</v>
      </c>
      <c r="D149" s="5"/>
      <c r="E149" s="2"/>
      <c r="F149" s="8"/>
    </row>
    <row r="150" spans="2:6" s="3" customFormat="1" ht="18" customHeight="1">
      <c r="B150" s="1"/>
      <c r="C150" s="9" t="str">
        <f t="shared" si="2"/>
        <v>ENERO</v>
      </c>
      <c r="D150" s="5"/>
      <c r="E150" s="2"/>
      <c r="F150" s="8"/>
    </row>
    <row r="151" spans="2:6" s="3" customFormat="1" ht="18" customHeight="1">
      <c r="B151" s="1"/>
      <c r="C151" s="9" t="str">
        <f t="shared" si="2"/>
        <v>ENERO</v>
      </c>
      <c r="D151" s="5"/>
      <c r="E151" s="2"/>
      <c r="F151" s="8"/>
    </row>
    <row r="152" spans="2:6" s="3" customFormat="1" ht="18" customHeight="1">
      <c r="B152" s="1"/>
      <c r="C152" s="9" t="str">
        <f t="shared" si="2"/>
        <v>ENERO</v>
      </c>
      <c r="D152" s="5"/>
      <c r="E152" s="2"/>
      <c r="F152" s="8"/>
    </row>
    <row r="153" spans="2:6" s="3" customFormat="1" ht="18" customHeight="1">
      <c r="B153" s="1"/>
      <c r="C153" s="9" t="str">
        <f t="shared" si="2"/>
        <v>ENERO</v>
      </c>
      <c r="D153" s="5"/>
      <c r="E153" s="2"/>
      <c r="F153" s="8"/>
    </row>
    <row r="154" spans="2:6" s="3" customFormat="1" ht="18" customHeight="1">
      <c r="B154" s="1"/>
      <c r="C154" s="9" t="str">
        <f t="shared" si="2"/>
        <v>ENERO</v>
      </c>
      <c r="D154" s="5"/>
      <c r="E154" s="2"/>
      <c r="F154" s="8"/>
    </row>
    <row r="155" spans="2:6" s="3" customFormat="1" ht="18" customHeight="1">
      <c r="B155" s="1"/>
      <c r="C155" s="9" t="str">
        <f t="shared" si="2"/>
        <v>ENERO</v>
      </c>
      <c r="D155" s="5"/>
      <c r="E155" s="2"/>
      <c r="F155" s="8"/>
    </row>
    <row r="156" spans="2:6" s="3" customFormat="1" ht="18" customHeight="1">
      <c r="B156" s="1"/>
      <c r="C156" s="9" t="str">
        <f t="shared" si="2"/>
        <v>ENERO</v>
      </c>
      <c r="D156" s="5"/>
      <c r="E156" s="2"/>
      <c r="F156" s="8"/>
    </row>
    <row r="157" spans="2:6" s="3" customFormat="1" ht="18" customHeight="1">
      <c r="B157" s="1"/>
      <c r="C157" s="9" t="str">
        <f t="shared" si="2"/>
        <v>ENERO</v>
      </c>
      <c r="D157" s="5"/>
      <c r="E157" s="2"/>
      <c r="F157" s="8"/>
    </row>
    <row r="158" spans="2:6" s="3" customFormat="1" ht="18" customHeight="1">
      <c r="B158" s="1"/>
      <c r="C158" s="9" t="str">
        <f t="shared" si="2"/>
        <v>ENERO</v>
      </c>
      <c r="D158" s="5"/>
      <c r="E158" s="2"/>
      <c r="F158" s="8"/>
    </row>
    <row r="159" spans="2:6" s="3" customFormat="1" ht="18" customHeight="1">
      <c r="B159" s="1"/>
      <c r="C159" s="9" t="str">
        <f t="shared" si="2"/>
        <v>ENERO</v>
      </c>
      <c r="D159" s="5"/>
      <c r="E159" s="2"/>
      <c r="F159" s="8"/>
    </row>
    <row r="160" spans="2:6" s="3" customFormat="1" ht="18" customHeight="1">
      <c r="B160" s="1"/>
      <c r="C160" s="9" t="str">
        <f t="shared" si="2"/>
        <v>ENERO</v>
      </c>
      <c r="D160" s="5"/>
      <c r="E160" s="2"/>
      <c r="F160" s="8"/>
    </row>
    <row r="161" spans="2:6" s="3" customFormat="1" ht="18" customHeight="1">
      <c r="B161" s="1"/>
      <c r="C161" s="9" t="str">
        <f t="shared" si="2"/>
        <v>ENERO</v>
      </c>
      <c r="D161" s="5"/>
      <c r="E161" s="2"/>
      <c r="F161" s="8"/>
    </row>
    <row r="162" spans="2:6" s="3" customFormat="1" ht="18" customHeight="1">
      <c r="B162" s="1"/>
      <c r="C162" s="9" t="str">
        <f t="shared" si="2"/>
        <v>ENERO</v>
      </c>
      <c r="D162" s="5"/>
      <c r="E162" s="2"/>
      <c r="F162" s="8"/>
    </row>
    <row r="163" spans="2:6" s="3" customFormat="1" ht="18" customHeight="1">
      <c r="B163" s="1"/>
      <c r="C163" s="9" t="str">
        <f t="shared" si="2"/>
        <v>ENERO</v>
      </c>
      <c r="D163" s="5"/>
      <c r="E163" s="2"/>
      <c r="F163" s="8"/>
    </row>
    <row r="164" spans="2:6" s="3" customFormat="1" ht="18" customHeight="1">
      <c r="B164" s="1"/>
      <c r="C164" s="9" t="str">
        <f t="shared" si="2"/>
        <v>ENERO</v>
      </c>
      <c r="D164" s="5"/>
      <c r="E164" s="2"/>
      <c r="F164" s="8"/>
    </row>
    <row r="165" spans="2:6" s="3" customFormat="1" ht="18" customHeight="1">
      <c r="B165" s="1"/>
      <c r="C165" s="9" t="str">
        <f t="shared" si="2"/>
        <v>ENERO</v>
      </c>
      <c r="D165" s="5"/>
      <c r="E165" s="2"/>
      <c r="F165" s="8"/>
    </row>
    <row r="166" spans="2:6" s="3" customFormat="1" ht="18" customHeight="1">
      <c r="B166" s="1"/>
      <c r="C166" s="9" t="str">
        <f t="shared" si="2"/>
        <v>ENERO</v>
      </c>
      <c r="D166" s="5"/>
      <c r="E166" s="2"/>
      <c r="F166" s="8"/>
    </row>
    <row r="167" spans="2:6" s="3" customFormat="1" ht="18" customHeight="1">
      <c r="B167" s="1"/>
      <c r="C167" s="9" t="str">
        <f t="shared" si="2"/>
        <v>ENERO</v>
      </c>
      <c r="D167" s="5"/>
      <c r="E167" s="2"/>
      <c r="F167" s="8"/>
    </row>
    <row r="168" spans="2:6" s="3" customFormat="1" ht="18" customHeight="1">
      <c r="B168" s="1"/>
      <c r="C168" s="9" t="str">
        <f t="shared" si="2"/>
        <v>ENERO</v>
      </c>
      <c r="D168" s="5"/>
      <c r="E168" s="2"/>
      <c r="F168" s="8"/>
    </row>
    <row r="169" spans="2:6" s="3" customFormat="1" ht="18" customHeight="1">
      <c r="B169" s="1"/>
      <c r="C169" s="9" t="str">
        <f t="shared" si="2"/>
        <v>ENERO</v>
      </c>
      <c r="D169" s="5"/>
      <c r="E169" s="2"/>
      <c r="F169" s="8"/>
    </row>
    <row r="170" spans="2:6" s="3" customFormat="1" ht="18" customHeight="1">
      <c r="B170" s="1"/>
      <c r="C170" s="9" t="str">
        <f t="shared" si="2"/>
        <v>ENERO</v>
      </c>
      <c r="D170" s="5"/>
      <c r="E170" s="2"/>
      <c r="F170" s="8"/>
    </row>
    <row r="171" spans="2:6" s="3" customFormat="1" ht="18" customHeight="1">
      <c r="B171" s="1"/>
      <c r="C171" s="9" t="str">
        <f t="shared" si="2"/>
        <v>ENERO</v>
      </c>
      <c r="D171" s="5"/>
      <c r="E171" s="2"/>
      <c r="F171" s="8"/>
    </row>
    <row r="172" spans="2:6" s="3" customFormat="1" ht="18" customHeight="1">
      <c r="B172" s="1"/>
      <c r="C172" s="9" t="str">
        <f t="shared" si="2"/>
        <v>ENERO</v>
      </c>
      <c r="D172" s="5"/>
      <c r="E172" s="2"/>
      <c r="F172" s="8"/>
    </row>
    <row r="173" spans="2:6" s="3" customFormat="1" ht="18" customHeight="1">
      <c r="B173" s="1"/>
      <c r="C173" s="9" t="str">
        <f t="shared" si="2"/>
        <v>ENERO</v>
      </c>
      <c r="D173" s="5"/>
      <c r="E173" s="2"/>
      <c r="F173" s="8"/>
    </row>
    <row r="174" spans="2:6" s="3" customFormat="1" ht="18" customHeight="1">
      <c r="B174" s="1"/>
      <c r="C174" s="9" t="str">
        <f t="shared" si="2"/>
        <v>ENERO</v>
      </c>
      <c r="D174" s="5"/>
      <c r="E174" s="2"/>
      <c r="F174" s="8"/>
    </row>
    <row r="175" spans="2:6" s="3" customFormat="1" ht="18" customHeight="1">
      <c r="B175" s="1"/>
      <c r="C175" s="9" t="str">
        <f t="shared" si="2"/>
        <v>ENERO</v>
      </c>
      <c r="D175" s="5"/>
      <c r="E175" s="2"/>
      <c r="F175" s="8"/>
    </row>
    <row r="176" spans="2:6" s="3" customFormat="1" ht="18" customHeight="1">
      <c r="B176" s="1"/>
      <c r="C176" s="9" t="str">
        <f t="shared" si="2"/>
        <v>ENERO</v>
      </c>
      <c r="D176" s="5"/>
      <c r="E176" s="2"/>
      <c r="F176" s="8"/>
    </row>
    <row r="177" spans="2:6" s="3" customFormat="1" ht="18" customHeight="1">
      <c r="B177" s="1"/>
      <c r="C177" s="9" t="str">
        <f t="shared" si="2"/>
        <v>ENERO</v>
      </c>
      <c r="D177" s="5"/>
      <c r="E177" s="2"/>
      <c r="F177" s="8"/>
    </row>
    <row r="178" spans="2:6" s="3" customFormat="1" ht="18" customHeight="1">
      <c r="B178" s="1"/>
      <c r="C178" s="9" t="str">
        <f t="shared" si="2"/>
        <v>ENERO</v>
      </c>
      <c r="D178" s="5"/>
      <c r="E178" s="2"/>
      <c r="F178" s="8"/>
    </row>
    <row r="179" spans="2:6" s="3" customFormat="1" ht="18" customHeight="1">
      <c r="B179" s="1"/>
      <c r="C179" s="9" t="str">
        <f t="shared" si="2"/>
        <v>ENERO</v>
      </c>
      <c r="D179" s="5"/>
      <c r="E179" s="2"/>
      <c r="F179" s="8"/>
    </row>
    <row r="180" spans="2:6" s="3" customFormat="1" ht="18" customHeight="1">
      <c r="B180" s="1"/>
      <c r="C180" s="9" t="str">
        <f t="shared" si="2"/>
        <v>ENERO</v>
      </c>
      <c r="D180" s="5"/>
      <c r="E180" s="2"/>
      <c r="F180" s="8"/>
    </row>
    <row r="181" spans="2:6" s="3" customFormat="1" ht="18" customHeight="1">
      <c r="B181" s="1"/>
      <c r="C181" s="9" t="str">
        <f t="shared" si="2"/>
        <v>ENERO</v>
      </c>
      <c r="D181" s="5"/>
      <c r="E181" s="2"/>
      <c r="F181" s="8"/>
    </row>
    <row r="182" spans="2:6" s="3" customFormat="1" ht="18" customHeight="1">
      <c r="B182" s="1"/>
      <c r="C182" s="9" t="str">
        <f t="shared" si="2"/>
        <v>ENERO</v>
      </c>
      <c r="D182" s="5"/>
      <c r="E182" s="2"/>
      <c r="F182" s="8"/>
    </row>
    <row r="183" spans="2:6" s="3" customFormat="1" ht="18" customHeight="1">
      <c r="B183" s="1"/>
      <c r="C183" s="9" t="str">
        <f t="shared" si="2"/>
        <v>ENERO</v>
      </c>
      <c r="D183" s="5"/>
      <c r="E183" s="2"/>
      <c r="F183" s="8"/>
    </row>
    <row r="184" spans="2:6" s="3" customFormat="1" ht="18" customHeight="1">
      <c r="B184" s="1"/>
      <c r="C184" s="9" t="str">
        <f t="shared" si="2"/>
        <v>ENERO</v>
      </c>
      <c r="D184" s="5"/>
      <c r="E184" s="2"/>
      <c r="F184" s="8"/>
    </row>
    <row r="185" spans="2:6" s="3" customFormat="1" ht="18" customHeight="1">
      <c r="B185" s="1"/>
      <c r="C185" s="9" t="str">
        <f t="shared" si="2"/>
        <v>ENERO</v>
      </c>
      <c r="D185" s="5"/>
      <c r="E185" s="2"/>
      <c r="F185" s="8"/>
    </row>
    <row r="186" spans="2:6" s="3" customFormat="1" ht="18" customHeight="1">
      <c r="B186" s="1"/>
      <c r="C186" s="9" t="str">
        <f t="shared" si="2"/>
        <v>ENERO</v>
      </c>
      <c r="D186" s="5"/>
      <c r="E186" s="2"/>
      <c r="F186" s="8"/>
    </row>
    <row r="187" spans="2:6" s="3" customFormat="1" ht="18" customHeight="1">
      <c r="B187" s="1"/>
      <c r="C187" s="9" t="str">
        <f t="shared" si="2"/>
        <v>ENERO</v>
      </c>
      <c r="D187" s="5"/>
      <c r="E187" s="2"/>
      <c r="F187" s="8"/>
    </row>
    <row r="188" spans="2:6" s="3" customFormat="1" ht="18" customHeight="1">
      <c r="B188" s="1"/>
      <c r="C188" s="9" t="str">
        <f t="shared" si="2"/>
        <v>ENERO</v>
      </c>
      <c r="D188" s="5"/>
      <c r="E188" s="2"/>
      <c r="F188" s="8"/>
    </row>
    <row r="189" spans="2:6" s="3" customFormat="1" ht="18" customHeight="1">
      <c r="B189" s="1"/>
      <c r="C189" s="9" t="str">
        <f t="shared" si="2"/>
        <v>ENERO</v>
      </c>
      <c r="D189" s="5"/>
      <c r="E189" s="2"/>
      <c r="F189" s="8"/>
    </row>
    <row r="190" spans="2:6" s="3" customFormat="1" ht="18" customHeight="1">
      <c r="B190" s="1"/>
      <c r="C190" s="9" t="str">
        <f t="shared" si="2"/>
        <v>ENERO</v>
      </c>
      <c r="D190" s="5"/>
      <c r="E190" s="2"/>
      <c r="F190" s="8"/>
    </row>
    <row r="191" spans="2:6" s="3" customFormat="1" ht="18" customHeight="1">
      <c r="B191" s="1"/>
      <c r="C191" s="9" t="str">
        <f t="shared" si="2"/>
        <v>ENERO</v>
      </c>
      <c r="D191" s="5"/>
      <c r="E191" s="2"/>
      <c r="F191" s="8"/>
    </row>
    <row r="192" spans="2:6" s="3" customFormat="1" ht="18" customHeight="1">
      <c r="B192" s="1"/>
      <c r="C192" s="9" t="str">
        <f t="shared" si="2"/>
        <v>ENERO</v>
      </c>
      <c r="D192" s="5"/>
      <c r="E192" s="2"/>
      <c r="F192" s="8"/>
    </row>
    <row r="193" spans="2:6" s="3" customFormat="1" ht="18" customHeight="1">
      <c r="B193" s="1"/>
      <c r="C193" s="9" t="str">
        <f t="shared" si="2"/>
        <v>ENERO</v>
      </c>
      <c r="D193" s="5"/>
      <c r="E193" s="2"/>
      <c r="F193" s="8"/>
    </row>
    <row r="194" spans="2:6" s="3" customFormat="1" ht="18" customHeight="1">
      <c r="B194" s="1"/>
      <c r="C194" s="9" t="str">
        <f t="shared" si="2"/>
        <v>ENERO</v>
      </c>
      <c r="D194" s="5"/>
      <c r="E194" s="2"/>
      <c r="F194" s="8"/>
    </row>
    <row r="195" spans="2:6" s="3" customFormat="1" ht="18" customHeight="1">
      <c r="B195" s="1"/>
      <c r="C195" s="9" t="str">
        <f t="shared" si="2"/>
        <v>ENERO</v>
      </c>
      <c r="D195" s="5"/>
      <c r="E195" s="2"/>
      <c r="F195" s="8"/>
    </row>
    <row r="196" spans="2:6" s="3" customFormat="1" ht="18" customHeight="1">
      <c r="B196" s="1"/>
      <c r="C196" s="9" t="str">
        <f t="shared" si="2"/>
        <v>ENERO</v>
      </c>
      <c r="D196" s="5"/>
      <c r="E196" s="2"/>
      <c r="F196" s="8"/>
    </row>
    <row r="197" spans="2:6" s="3" customFormat="1" ht="18" customHeight="1">
      <c r="B197" s="1"/>
      <c r="C197" s="9" t="str">
        <f t="shared" si="2"/>
        <v>ENERO</v>
      </c>
      <c r="D197" s="5"/>
      <c r="E197" s="2"/>
      <c r="F197" s="8"/>
    </row>
    <row r="198" spans="2:6" s="3" customFormat="1" ht="18" customHeight="1">
      <c r="B198" s="1"/>
      <c r="C198" s="9" t="str">
        <f t="shared" si="2"/>
        <v>ENERO</v>
      </c>
      <c r="D198" s="5"/>
      <c r="E198" s="2"/>
      <c r="F198" s="8"/>
    </row>
    <row r="199" spans="2:6" s="3" customFormat="1" ht="18" customHeight="1">
      <c r="B199" s="1"/>
      <c r="C199" s="9" t="str">
        <f t="shared" si="2"/>
        <v>ENERO</v>
      </c>
      <c r="D199" s="5"/>
      <c r="E199" s="2"/>
      <c r="F199" s="8"/>
    </row>
    <row r="200" spans="2:6" s="3" customFormat="1" ht="18" customHeight="1">
      <c r="B200" s="1"/>
      <c r="C200" s="9" t="str">
        <f t="shared" si="2"/>
        <v>ENERO</v>
      </c>
      <c r="D200" s="5"/>
      <c r="E200" s="2"/>
      <c r="F200" s="8"/>
    </row>
    <row r="201" spans="2:6" s="3" customFormat="1" ht="18" customHeight="1">
      <c r="B201" s="1"/>
      <c r="C201" s="9" t="str">
        <f t="shared" si="2"/>
        <v>ENERO</v>
      </c>
      <c r="D201" s="5"/>
      <c r="E201" s="2"/>
      <c r="F201" s="8"/>
    </row>
    <row r="202" spans="2:6" s="3" customFormat="1" ht="18" customHeight="1">
      <c r="B202" s="1"/>
      <c r="C202" s="9" t="str">
        <f t="shared" si="2"/>
        <v>ENERO</v>
      </c>
      <c r="D202" s="5"/>
      <c r="E202" s="2"/>
      <c r="F202" s="8"/>
    </row>
    <row r="203" spans="2:6" s="3" customFormat="1" ht="18" customHeight="1">
      <c r="B203" s="1"/>
      <c r="C203" s="9" t="str">
        <f t="shared" ref="C203:C266" si="3">UPPER(TEXT(B203,"mmmm"))</f>
        <v>ENERO</v>
      </c>
      <c r="D203" s="5"/>
      <c r="E203" s="2"/>
      <c r="F203" s="8"/>
    </row>
    <row r="204" spans="2:6" s="3" customFormat="1" ht="18" customHeight="1">
      <c r="B204" s="1"/>
      <c r="C204" s="9" t="str">
        <f t="shared" si="3"/>
        <v>ENERO</v>
      </c>
      <c r="D204" s="5"/>
      <c r="E204" s="2"/>
      <c r="F204" s="8"/>
    </row>
    <row r="205" spans="2:6" s="3" customFormat="1" ht="18" customHeight="1">
      <c r="B205" s="1"/>
      <c r="C205" s="9" t="str">
        <f t="shared" si="3"/>
        <v>ENERO</v>
      </c>
      <c r="D205" s="5"/>
      <c r="E205" s="2"/>
      <c r="F205" s="8"/>
    </row>
    <row r="206" spans="2:6" s="3" customFormat="1" ht="18" customHeight="1">
      <c r="B206" s="1"/>
      <c r="C206" s="9" t="str">
        <f t="shared" si="3"/>
        <v>ENERO</v>
      </c>
      <c r="D206" s="5"/>
      <c r="E206" s="2"/>
      <c r="F206" s="8"/>
    </row>
    <row r="207" spans="2:6" s="3" customFormat="1" ht="18" customHeight="1">
      <c r="B207" s="1"/>
      <c r="C207" s="9" t="str">
        <f t="shared" si="3"/>
        <v>ENERO</v>
      </c>
      <c r="D207" s="5"/>
      <c r="E207" s="2"/>
      <c r="F207" s="8"/>
    </row>
    <row r="208" spans="2:6" s="3" customFormat="1" ht="18" customHeight="1">
      <c r="B208" s="1"/>
      <c r="C208" s="9" t="str">
        <f t="shared" si="3"/>
        <v>ENERO</v>
      </c>
      <c r="D208" s="5"/>
      <c r="E208" s="2"/>
      <c r="F208" s="8"/>
    </row>
    <row r="209" spans="2:6" s="3" customFormat="1" ht="18" customHeight="1">
      <c r="B209" s="1"/>
      <c r="C209" s="9" t="str">
        <f t="shared" si="3"/>
        <v>ENERO</v>
      </c>
      <c r="D209" s="5"/>
      <c r="E209" s="2"/>
      <c r="F209" s="8"/>
    </row>
    <row r="210" spans="2:6" s="3" customFormat="1" ht="18" customHeight="1">
      <c r="B210" s="1"/>
      <c r="C210" s="9" t="str">
        <f t="shared" si="3"/>
        <v>ENERO</v>
      </c>
      <c r="D210" s="5"/>
      <c r="E210" s="2"/>
      <c r="F210" s="8"/>
    </row>
    <row r="211" spans="2:6" s="3" customFormat="1" ht="18" customHeight="1">
      <c r="B211" s="1"/>
      <c r="C211" s="9" t="str">
        <f t="shared" si="3"/>
        <v>ENERO</v>
      </c>
      <c r="D211" s="5"/>
      <c r="E211" s="2"/>
      <c r="F211" s="8"/>
    </row>
    <row r="212" spans="2:6" s="3" customFormat="1" ht="18" customHeight="1">
      <c r="B212" s="1"/>
      <c r="C212" s="9" t="str">
        <f t="shared" si="3"/>
        <v>ENERO</v>
      </c>
      <c r="D212" s="5"/>
      <c r="E212" s="2"/>
      <c r="F212" s="8"/>
    </row>
    <row r="213" spans="2:6" s="3" customFormat="1" ht="18" customHeight="1">
      <c r="B213" s="1"/>
      <c r="C213" s="9" t="str">
        <f t="shared" si="3"/>
        <v>ENERO</v>
      </c>
      <c r="D213" s="5"/>
      <c r="E213" s="2"/>
      <c r="F213" s="8"/>
    </row>
    <row r="214" spans="2:6" s="3" customFormat="1" ht="18" customHeight="1">
      <c r="B214" s="1"/>
      <c r="C214" s="9" t="str">
        <f t="shared" si="3"/>
        <v>ENERO</v>
      </c>
      <c r="D214" s="5"/>
      <c r="E214" s="2"/>
      <c r="F214" s="8"/>
    </row>
    <row r="215" spans="2:6" s="3" customFormat="1" ht="18" customHeight="1">
      <c r="B215" s="1"/>
      <c r="C215" s="9" t="str">
        <f t="shared" si="3"/>
        <v>ENERO</v>
      </c>
      <c r="D215" s="5"/>
      <c r="E215" s="2"/>
      <c r="F215" s="8"/>
    </row>
    <row r="216" spans="2:6" s="3" customFormat="1" ht="18" customHeight="1">
      <c r="B216" s="1"/>
      <c r="C216" s="9" t="str">
        <f t="shared" si="3"/>
        <v>ENERO</v>
      </c>
      <c r="D216" s="5"/>
      <c r="E216" s="2"/>
      <c r="F216" s="8"/>
    </row>
    <row r="217" spans="2:6" s="3" customFormat="1" ht="18" customHeight="1">
      <c r="B217" s="1"/>
      <c r="C217" s="9" t="str">
        <f t="shared" si="3"/>
        <v>ENERO</v>
      </c>
      <c r="D217" s="5"/>
      <c r="E217" s="2"/>
      <c r="F217" s="8"/>
    </row>
    <row r="218" spans="2:6" s="3" customFormat="1" ht="18" customHeight="1">
      <c r="B218" s="1"/>
      <c r="C218" s="9" t="str">
        <f t="shared" si="3"/>
        <v>ENERO</v>
      </c>
      <c r="D218" s="5"/>
      <c r="E218" s="2"/>
      <c r="F218" s="8"/>
    </row>
    <row r="219" spans="2:6" s="3" customFormat="1" ht="18" customHeight="1">
      <c r="B219" s="2"/>
      <c r="C219" s="9" t="str">
        <f t="shared" si="3"/>
        <v>ENERO</v>
      </c>
      <c r="D219" s="5"/>
      <c r="E219" s="2"/>
      <c r="F219" s="8"/>
    </row>
    <row r="220" spans="2:6" s="3" customFormat="1" ht="18" customHeight="1">
      <c r="B220" s="2"/>
      <c r="C220" s="9" t="str">
        <f t="shared" si="3"/>
        <v>ENERO</v>
      </c>
      <c r="D220" s="5"/>
      <c r="E220" s="2"/>
      <c r="F220" s="8"/>
    </row>
    <row r="221" spans="2:6" s="3" customFormat="1" ht="18" customHeight="1">
      <c r="B221" s="2"/>
      <c r="C221" s="9" t="str">
        <f t="shared" si="3"/>
        <v>ENERO</v>
      </c>
      <c r="D221" s="5"/>
      <c r="E221" s="2"/>
      <c r="F221" s="8"/>
    </row>
    <row r="222" spans="2:6" s="3" customFormat="1" ht="18" customHeight="1">
      <c r="B222" s="2"/>
      <c r="C222" s="9" t="str">
        <f t="shared" si="3"/>
        <v>ENERO</v>
      </c>
      <c r="D222" s="5"/>
      <c r="E222" s="2"/>
      <c r="F222" s="8"/>
    </row>
    <row r="223" spans="2:6" s="3" customFormat="1" ht="18" customHeight="1">
      <c r="B223" s="2"/>
      <c r="C223" s="9" t="str">
        <f t="shared" si="3"/>
        <v>ENERO</v>
      </c>
      <c r="D223" s="5"/>
      <c r="E223" s="2"/>
      <c r="F223" s="8"/>
    </row>
    <row r="224" spans="2:6" s="3" customFormat="1" ht="18" customHeight="1">
      <c r="B224" s="2"/>
      <c r="C224" s="9" t="str">
        <f t="shared" si="3"/>
        <v>ENERO</v>
      </c>
      <c r="D224" s="5"/>
      <c r="E224" s="2"/>
      <c r="F224" s="8"/>
    </row>
    <row r="225" spans="2:6" s="3" customFormat="1" ht="18" customHeight="1">
      <c r="B225" s="2"/>
      <c r="C225" s="9" t="str">
        <f t="shared" si="3"/>
        <v>ENERO</v>
      </c>
      <c r="D225" s="5"/>
      <c r="E225" s="2"/>
      <c r="F225" s="8"/>
    </row>
    <row r="226" spans="2:6" s="3" customFormat="1" ht="18" customHeight="1">
      <c r="B226" s="2"/>
      <c r="C226" s="9" t="str">
        <f t="shared" si="3"/>
        <v>ENERO</v>
      </c>
      <c r="D226" s="5"/>
      <c r="E226" s="2"/>
      <c r="F226" s="8"/>
    </row>
    <row r="227" spans="2:6" s="3" customFormat="1" ht="18" customHeight="1">
      <c r="B227" s="2"/>
      <c r="C227" s="9" t="str">
        <f t="shared" si="3"/>
        <v>ENERO</v>
      </c>
      <c r="D227" s="5"/>
      <c r="E227" s="2"/>
      <c r="F227" s="8"/>
    </row>
    <row r="228" spans="2:6" s="3" customFormat="1" ht="18" customHeight="1">
      <c r="B228" s="2"/>
      <c r="C228" s="9" t="str">
        <f t="shared" si="3"/>
        <v>ENERO</v>
      </c>
      <c r="D228" s="5"/>
      <c r="E228" s="2"/>
      <c r="F228" s="8"/>
    </row>
    <row r="229" spans="2:6" s="3" customFormat="1" ht="18" customHeight="1">
      <c r="B229" s="2"/>
      <c r="C229" s="9" t="str">
        <f t="shared" si="3"/>
        <v>ENERO</v>
      </c>
      <c r="D229" s="5"/>
      <c r="E229" s="2"/>
      <c r="F229" s="8"/>
    </row>
    <row r="230" spans="2:6" s="3" customFormat="1" ht="18" customHeight="1">
      <c r="B230" s="2"/>
      <c r="C230" s="9" t="str">
        <f t="shared" si="3"/>
        <v>ENERO</v>
      </c>
      <c r="D230" s="5"/>
      <c r="E230" s="2"/>
      <c r="F230" s="8"/>
    </row>
    <row r="231" spans="2:6" s="3" customFormat="1" ht="18" customHeight="1">
      <c r="B231" s="2"/>
      <c r="C231" s="9" t="str">
        <f t="shared" si="3"/>
        <v>ENERO</v>
      </c>
      <c r="D231" s="5"/>
      <c r="E231" s="2"/>
      <c r="F231" s="8"/>
    </row>
    <row r="232" spans="2:6" s="3" customFormat="1" ht="18" customHeight="1">
      <c r="B232" s="2"/>
      <c r="C232" s="9" t="str">
        <f t="shared" si="3"/>
        <v>ENERO</v>
      </c>
      <c r="D232" s="5"/>
      <c r="E232" s="2"/>
      <c r="F232" s="8"/>
    </row>
    <row r="233" spans="2:6" s="3" customFormat="1" ht="18" customHeight="1">
      <c r="B233" s="2"/>
      <c r="C233" s="9" t="str">
        <f t="shared" si="3"/>
        <v>ENERO</v>
      </c>
      <c r="D233" s="5"/>
      <c r="E233" s="2"/>
      <c r="F233" s="8"/>
    </row>
    <row r="234" spans="2:6" s="3" customFormat="1" ht="18" customHeight="1">
      <c r="B234" s="2"/>
      <c r="C234" s="9" t="str">
        <f t="shared" si="3"/>
        <v>ENERO</v>
      </c>
      <c r="D234" s="5"/>
      <c r="E234" s="2"/>
      <c r="F234" s="8"/>
    </row>
    <row r="235" spans="2:6" s="3" customFormat="1" ht="18" customHeight="1">
      <c r="B235" s="2"/>
      <c r="C235" s="9" t="str">
        <f t="shared" si="3"/>
        <v>ENERO</v>
      </c>
      <c r="D235" s="5"/>
      <c r="E235" s="2"/>
      <c r="F235" s="8"/>
    </row>
    <row r="236" spans="2:6" s="3" customFormat="1" ht="18" customHeight="1">
      <c r="B236" s="2"/>
      <c r="C236" s="9" t="str">
        <f t="shared" si="3"/>
        <v>ENERO</v>
      </c>
      <c r="D236" s="5"/>
      <c r="E236" s="2"/>
      <c r="F236" s="8"/>
    </row>
    <row r="237" spans="2:6" s="3" customFormat="1" ht="18" customHeight="1">
      <c r="B237" s="2"/>
      <c r="C237" s="9" t="str">
        <f t="shared" si="3"/>
        <v>ENERO</v>
      </c>
      <c r="D237" s="5"/>
      <c r="E237" s="2"/>
      <c r="F237" s="8"/>
    </row>
    <row r="238" spans="2:6" s="3" customFormat="1" ht="18" customHeight="1">
      <c r="B238" s="2"/>
      <c r="C238" s="9" t="str">
        <f t="shared" si="3"/>
        <v>ENERO</v>
      </c>
      <c r="D238" s="5"/>
      <c r="E238" s="2"/>
      <c r="F238" s="8"/>
    </row>
    <row r="239" spans="2:6" s="3" customFormat="1" ht="18" customHeight="1">
      <c r="B239" s="2"/>
      <c r="C239" s="9" t="str">
        <f t="shared" si="3"/>
        <v>ENERO</v>
      </c>
      <c r="D239" s="5"/>
      <c r="E239" s="2"/>
      <c r="F239" s="8"/>
    </row>
    <row r="240" spans="2:6" s="3" customFormat="1" ht="18" customHeight="1">
      <c r="B240" s="2"/>
      <c r="C240" s="9" t="str">
        <f t="shared" si="3"/>
        <v>ENERO</v>
      </c>
      <c r="D240" s="5"/>
      <c r="E240" s="2"/>
      <c r="F240" s="8"/>
    </row>
    <row r="241" spans="2:6" s="3" customFormat="1" ht="18" customHeight="1">
      <c r="B241" s="2"/>
      <c r="C241" s="9" t="str">
        <f t="shared" si="3"/>
        <v>ENERO</v>
      </c>
      <c r="D241" s="5"/>
      <c r="E241" s="2"/>
      <c r="F241" s="8"/>
    </row>
    <row r="242" spans="2:6" s="3" customFormat="1" ht="18" customHeight="1">
      <c r="B242" s="2"/>
      <c r="C242" s="9" t="str">
        <f t="shared" si="3"/>
        <v>ENERO</v>
      </c>
      <c r="D242" s="5"/>
      <c r="E242" s="2"/>
      <c r="F242" s="8"/>
    </row>
    <row r="243" spans="2:6" s="3" customFormat="1" ht="18" customHeight="1">
      <c r="B243" s="2"/>
      <c r="C243" s="9" t="str">
        <f t="shared" si="3"/>
        <v>ENERO</v>
      </c>
      <c r="D243" s="5"/>
      <c r="E243" s="2"/>
      <c r="F243" s="8"/>
    </row>
    <row r="244" spans="2:6" s="3" customFormat="1" ht="18" customHeight="1">
      <c r="B244" s="2"/>
      <c r="C244" s="9" t="str">
        <f t="shared" si="3"/>
        <v>ENERO</v>
      </c>
      <c r="D244" s="5"/>
      <c r="E244" s="2"/>
      <c r="F244" s="8"/>
    </row>
    <row r="245" spans="2:6" s="3" customFormat="1" ht="18" customHeight="1">
      <c r="B245" s="2"/>
      <c r="C245" s="9" t="str">
        <f t="shared" si="3"/>
        <v>ENERO</v>
      </c>
      <c r="D245" s="5"/>
      <c r="E245" s="2"/>
      <c r="F245" s="8"/>
    </row>
    <row r="246" spans="2:6" s="3" customFormat="1" ht="18" customHeight="1">
      <c r="B246" s="2"/>
      <c r="C246" s="9" t="str">
        <f t="shared" si="3"/>
        <v>ENERO</v>
      </c>
      <c r="D246" s="5"/>
      <c r="E246" s="2"/>
      <c r="F246" s="8"/>
    </row>
    <row r="247" spans="2:6" s="3" customFormat="1" ht="18" customHeight="1">
      <c r="B247" s="2"/>
      <c r="C247" s="9" t="str">
        <f t="shared" si="3"/>
        <v>ENERO</v>
      </c>
      <c r="D247" s="5"/>
      <c r="E247" s="2"/>
      <c r="F247" s="8"/>
    </row>
    <row r="248" spans="2:6" s="3" customFormat="1" ht="18" customHeight="1">
      <c r="B248" s="2"/>
      <c r="C248" s="9" t="str">
        <f t="shared" si="3"/>
        <v>ENERO</v>
      </c>
      <c r="D248" s="5"/>
      <c r="E248" s="2"/>
      <c r="F248" s="8"/>
    </row>
    <row r="249" spans="2:6" s="3" customFormat="1" ht="18" customHeight="1">
      <c r="B249" s="2"/>
      <c r="C249" s="9" t="str">
        <f t="shared" si="3"/>
        <v>ENERO</v>
      </c>
      <c r="D249" s="5"/>
      <c r="E249" s="2"/>
      <c r="F249" s="8"/>
    </row>
    <row r="250" spans="2:6" s="3" customFormat="1" ht="18" customHeight="1">
      <c r="B250" s="2"/>
      <c r="C250" s="9" t="str">
        <f t="shared" si="3"/>
        <v>ENERO</v>
      </c>
      <c r="D250" s="5"/>
      <c r="E250" s="2"/>
      <c r="F250" s="8"/>
    </row>
    <row r="251" spans="2:6" s="3" customFormat="1" ht="18" customHeight="1">
      <c r="B251" s="2"/>
      <c r="C251" s="9" t="str">
        <f t="shared" si="3"/>
        <v>ENERO</v>
      </c>
      <c r="D251" s="5"/>
      <c r="E251" s="2"/>
      <c r="F251" s="8"/>
    </row>
    <row r="252" spans="2:6" s="3" customFormat="1" ht="18" customHeight="1">
      <c r="B252" s="2"/>
      <c r="C252" s="9" t="str">
        <f t="shared" si="3"/>
        <v>ENERO</v>
      </c>
      <c r="D252" s="5"/>
      <c r="E252" s="2"/>
      <c r="F252" s="8"/>
    </row>
    <row r="253" spans="2:6" s="3" customFormat="1" ht="18" customHeight="1">
      <c r="B253" s="2"/>
      <c r="C253" s="9" t="str">
        <f t="shared" si="3"/>
        <v>ENERO</v>
      </c>
      <c r="D253" s="5"/>
      <c r="E253" s="2"/>
      <c r="F253" s="8"/>
    </row>
    <row r="254" spans="2:6" s="3" customFormat="1" ht="18" customHeight="1">
      <c r="B254" s="2"/>
      <c r="C254" s="9" t="str">
        <f t="shared" si="3"/>
        <v>ENERO</v>
      </c>
      <c r="D254" s="5"/>
      <c r="E254" s="2"/>
      <c r="F254" s="8"/>
    </row>
    <row r="255" spans="2:6" s="3" customFormat="1" ht="18" customHeight="1">
      <c r="B255" s="2"/>
      <c r="C255" s="9" t="str">
        <f t="shared" si="3"/>
        <v>ENERO</v>
      </c>
      <c r="D255" s="5"/>
      <c r="E255" s="2"/>
      <c r="F255" s="8"/>
    </row>
    <row r="256" spans="2:6" s="3" customFormat="1" ht="18" customHeight="1">
      <c r="B256" s="2"/>
      <c r="C256" s="9" t="str">
        <f t="shared" si="3"/>
        <v>ENERO</v>
      </c>
      <c r="D256" s="5"/>
      <c r="E256" s="2"/>
      <c r="F256" s="8"/>
    </row>
    <row r="257" spans="2:6" s="3" customFormat="1" ht="18" customHeight="1">
      <c r="B257" s="2"/>
      <c r="C257" s="9" t="str">
        <f t="shared" si="3"/>
        <v>ENERO</v>
      </c>
      <c r="D257" s="5"/>
      <c r="E257" s="2"/>
      <c r="F257" s="8"/>
    </row>
    <row r="258" spans="2:6" s="3" customFormat="1" ht="18" customHeight="1">
      <c r="B258" s="2"/>
      <c r="C258" s="9" t="str">
        <f t="shared" si="3"/>
        <v>ENERO</v>
      </c>
      <c r="D258" s="5"/>
      <c r="E258" s="2"/>
      <c r="F258" s="8"/>
    </row>
    <row r="259" spans="2:6" s="3" customFormat="1" ht="18" customHeight="1">
      <c r="B259" s="2"/>
      <c r="C259" s="9" t="str">
        <f t="shared" si="3"/>
        <v>ENERO</v>
      </c>
      <c r="D259" s="5"/>
      <c r="E259" s="2"/>
      <c r="F259" s="8"/>
    </row>
    <row r="260" spans="2:6" s="3" customFormat="1" ht="18" customHeight="1">
      <c r="B260" s="2"/>
      <c r="C260" s="9" t="str">
        <f t="shared" si="3"/>
        <v>ENERO</v>
      </c>
      <c r="D260" s="5"/>
      <c r="E260" s="2"/>
      <c r="F260" s="8"/>
    </row>
    <row r="261" spans="2:6" s="3" customFormat="1" ht="18" customHeight="1">
      <c r="B261" s="2"/>
      <c r="C261" s="9" t="str">
        <f t="shared" si="3"/>
        <v>ENERO</v>
      </c>
      <c r="D261" s="5"/>
      <c r="E261" s="2"/>
      <c r="F261" s="8"/>
    </row>
    <row r="262" spans="2:6" s="3" customFormat="1" ht="18" customHeight="1">
      <c r="B262" s="2"/>
      <c r="C262" s="9" t="str">
        <f t="shared" si="3"/>
        <v>ENERO</v>
      </c>
      <c r="D262" s="5"/>
      <c r="E262" s="2"/>
      <c r="F262" s="8"/>
    </row>
    <row r="263" spans="2:6" s="3" customFormat="1" ht="18" customHeight="1">
      <c r="B263" s="2"/>
      <c r="C263" s="9" t="str">
        <f t="shared" si="3"/>
        <v>ENERO</v>
      </c>
      <c r="D263" s="5"/>
      <c r="E263" s="2"/>
      <c r="F263" s="8"/>
    </row>
    <row r="264" spans="2:6" s="3" customFormat="1" ht="18" customHeight="1">
      <c r="B264" s="2"/>
      <c r="C264" s="9" t="str">
        <f t="shared" si="3"/>
        <v>ENERO</v>
      </c>
      <c r="D264" s="5"/>
      <c r="E264" s="2"/>
      <c r="F264" s="8"/>
    </row>
    <row r="265" spans="2:6" s="3" customFormat="1" ht="18" customHeight="1">
      <c r="B265" s="2"/>
      <c r="C265" s="9" t="str">
        <f t="shared" si="3"/>
        <v>ENERO</v>
      </c>
      <c r="D265" s="5"/>
      <c r="E265" s="2"/>
      <c r="F265" s="8"/>
    </row>
    <row r="266" spans="2:6" s="3" customFormat="1" ht="18" customHeight="1">
      <c r="B266" s="2"/>
      <c r="C266" s="9" t="str">
        <f t="shared" si="3"/>
        <v>ENERO</v>
      </c>
      <c r="D266" s="5"/>
      <c r="E266" s="2"/>
      <c r="F266" s="8"/>
    </row>
    <row r="267" spans="2:6" s="3" customFormat="1" ht="18" customHeight="1">
      <c r="B267" s="2"/>
      <c r="C267" s="9" t="str">
        <f t="shared" ref="C267:C330" si="4">UPPER(TEXT(B267,"mmmm"))</f>
        <v>ENERO</v>
      </c>
      <c r="D267" s="5"/>
      <c r="E267" s="2"/>
      <c r="F267" s="8"/>
    </row>
    <row r="268" spans="2:6" s="3" customFormat="1" ht="18" customHeight="1">
      <c r="B268" s="2"/>
      <c r="C268" s="9" t="str">
        <f t="shared" si="4"/>
        <v>ENERO</v>
      </c>
      <c r="D268" s="5"/>
      <c r="E268" s="2"/>
      <c r="F268" s="8"/>
    </row>
    <row r="269" spans="2:6" s="3" customFormat="1" ht="18" customHeight="1">
      <c r="B269" s="2"/>
      <c r="C269" s="9" t="str">
        <f t="shared" si="4"/>
        <v>ENERO</v>
      </c>
      <c r="D269" s="5"/>
      <c r="E269" s="2"/>
      <c r="F269" s="8"/>
    </row>
    <row r="270" spans="2:6" s="3" customFormat="1" ht="18" customHeight="1">
      <c r="B270" s="2"/>
      <c r="C270" s="9" t="str">
        <f t="shared" si="4"/>
        <v>ENERO</v>
      </c>
      <c r="D270" s="5"/>
      <c r="E270" s="2"/>
      <c r="F270" s="8"/>
    </row>
    <row r="271" spans="2:6" s="3" customFormat="1" ht="18" customHeight="1">
      <c r="B271" s="2"/>
      <c r="C271" s="9" t="str">
        <f t="shared" si="4"/>
        <v>ENERO</v>
      </c>
      <c r="D271" s="5"/>
      <c r="E271" s="2"/>
      <c r="F271" s="8"/>
    </row>
    <row r="272" spans="2:6" s="3" customFormat="1" ht="18" customHeight="1">
      <c r="B272" s="2"/>
      <c r="C272" s="9" t="str">
        <f t="shared" si="4"/>
        <v>ENERO</v>
      </c>
      <c r="D272" s="5"/>
      <c r="E272" s="2"/>
      <c r="F272" s="8"/>
    </row>
    <row r="273" spans="2:6" s="3" customFormat="1" ht="18" customHeight="1">
      <c r="B273" s="2"/>
      <c r="C273" s="9" t="str">
        <f t="shared" si="4"/>
        <v>ENERO</v>
      </c>
      <c r="D273" s="5"/>
      <c r="E273" s="2"/>
      <c r="F273" s="8"/>
    </row>
    <row r="274" spans="2:6" s="3" customFormat="1" ht="18" customHeight="1">
      <c r="B274" s="2"/>
      <c r="C274" s="9" t="str">
        <f t="shared" si="4"/>
        <v>ENERO</v>
      </c>
      <c r="D274" s="5"/>
      <c r="E274" s="2"/>
      <c r="F274" s="8"/>
    </row>
    <row r="275" spans="2:6" s="3" customFormat="1" ht="18" customHeight="1">
      <c r="B275" s="2"/>
      <c r="C275" s="9" t="str">
        <f t="shared" si="4"/>
        <v>ENERO</v>
      </c>
      <c r="D275" s="5"/>
      <c r="E275" s="2"/>
      <c r="F275" s="8"/>
    </row>
    <row r="276" spans="2:6" s="3" customFormat="1" ht="18" customHeight="1">
      <c r="B276" s="2"/>
      <c r="C276" s="9" t="str">
        <f t="shared" si="4"/>
        <v>ENERO</v>
      </c>
      <c r="D276" s="5"/>
      <c r="E276" s="2"/>
      <c r="F276" s="8"/>
    </row>
    <row r="277" spans="2:6" s="3" customFormat="1" ht="18" customHeight="1">
      <c r="B277" s="2"/>
      <c r="C277" s="9" t="str">
        <f t="shared" si="4"/>
        <v>ENERO</v>
      </c>
      <c r="D277" s="5"/>
      <c r="E277" s="2"/>
      <c r="F277" s="8"/>
    </row>
    <row r="278" spans="2:6" s="3" customFormat="1" ht="18" customHeight="1">
      <c r="B278" s="2"/>
      <c r="C278" s="9" t="str">
        <f t="shared" si="4"/>
        <v>ENERO</v>
      </c>
      <c r="D278" s="5"/>
      <c r="E278" s="2"/>
      <c r="F278" s="8"/>
    </row>
    <row r="279" spans="2:6" s="3" customFormat="1" ht="18" customHeight="1">
      <c r="B279" s="2"/>
      <c r="C279" s="9" t="str">
        <f t="shared" si="4"/>
        <v>ENERO</v>
      </c>
      <c r="D279" s="5"/>
      <c r="E279" s="2"/>
      <c r="F279" s="8"/>
    </row>
    <row r="280" spans="2:6" s="3" customFormat="1" ht="18" customHeight="1">
      <c r="B280" s="2"/>
      <c r="C280" s="9" t="str">
        <f t="shared" si="4"/>
        <v>ENERO</v>
      </c>
      <c r="D280" s="5"/>
      <c r="E280" s="2"/>
      <c r="F280" s="8"/>
    </row>
    <row r="281" spans="2:6" s="3" customFormat="1" ht="18" customHeight="1">
      <c r="B281" s="2"/>
      <c r="C281" s="9" t="str">
        <f t="shared" si="4"/>
        <v>ENERO</v>
      </c>
      <c r="D281" s="5"/>
      <c r="E281" s="2"/>
      <c r="F281" s="8"/>
    </row>
    <row r="282" spans="2:6" s="3" customFormat="1" ht="18" customHeight="1">
      <c r="B282" s="2"/>
      <c r="C282" s="9" t="str">
        <f t="shared" si="4"/>
        <v>ENERO</v>
      </c>
      <c r="D282" s="5"/>
      <c r="E282" s="2"/>
      <c r="F282" s="8"/>
    </row>
    <row r="283" spans="2:6" s="3" customFormat="1" ht="18" customHeight="1">
      <c r="B283" s="2"/>
      <c r="C283" s="9" t="str">
        <f t="shared" si="4"/>
        <v>ENERO</v>
      </c>
      <c r="D283" s="5"/>
      <c r="E283" s="2"/>
      <c r="F283" s="8"/>
    </row>
    <row r="284" spans="2:6" s="3" customFormat="1" ht="18" customHeight="1">
      <c r="B284" s="2"/>
      <c r="C284" s="9" t="str">
        <f t="shared" si="4"/>
        <v>ENERO</v>
      </c>
      <c r="D284" s="5"/>
      <c r="E284" s="2"/>
      <c r="F284" s="8"/>
    </row>
    <row r="285" spans="2:6" s="3" customFormat="1" ht="18" customHeight="1">
      <c r="B285" s="2"/>
      <c r="C285" s="9" t="str">
        <f t="shared" si="4"/>
        <v>ENERO</v>
      </c>
      <c r="D285" s="5"/>
      <c r="E285" s="2"/>
      <c r="F285" s="8"/>
    </row>
    <row r="286" spans="2:6" s="3" customFormat="1" ht="18" customHeight="1">
      <c r="B286" s="2"/>
      <c r="C286" s="9" t="str">
        <f t="shared" si="4"/>
        <v>ENERO</v>
      </c>
      <c r="D286" s="5"/>
      <c r="E286" s="2"/>
      <c r="F286" s="8"/>
    </row>
    <row r="287" spans="2:6" s="3" customFormat="1" ht="18" customHeight="1">
      <c r="B287" s="2"/>
      <c r="C287" s="9" t="str">
        <f t="shared" si="4"/>
        <v>ENERO</v>
      </c>
      <c r="D287" s="5"/>
      <c r="E287" s="2"/>
      <c r="F287" s="8"/>
    </row>
    <row r="288" spans="2:6" s="3" customFormat="1" ht="18" customHeight="1">
      <c r="B288" s="2"/>
      <c r="C288" s="9" t="str">
        <f t="shared" si="4"/>
        <v>ENERO</v>
      </c>
      <c r="D288" s="5"/>
      <c r="E288" s="2"/>
      <c r="F288" s="8"/>
    </row>
    <row r="289" spans="2:6" s="3" customFormat="1" ht="18" customHeight="1">
      <c r="B289" s="2"/>
      <c r="C289" s="9" t="str">
        <f t="shared" si="4"/>
        <v>ENERO</v>
      </c>
      <c r="D289" s="5"/>
      <c r="E289" s="2"/>
      <c r="F289" s="8"/>
    </row>
    <row r="290" spans="2:6" s="3" customFormat="1" ht="18" customHeight="1">
      <c r="B290" s="2"/>
      <c r="C290" s="9" t="str">
        <f t="shared" si="4"/>
        <v>ENERO</v>
      </c>
      <c r="D290" s="5"/>
      <c r="E290" s="2"/>
      <c r="F290" s="8"/>
    </row>
    <row r="291" spans="2:6" s="3" customFormat="1" ht="18" customHeight="1">
      <c r="B291" s="2"/>
      <c r="C291" s="9" t="str">
        <f t="shared" si="4"/>
        <v>ENERO</v>
      </c>
      <c r="D291" s="5"/>
      <c r="E291" s="2"/>
      <c r="F291" s="8"/>
    </row>
    <row r="292" spans="2:6" s="3" customFormat="1" ht="18" customHeight="1">
      <c r="B292" s="2"/>
      <c r="C292" s="9" t="str">
        <f t="shared" si="4"/>
        <v>ENERO</v>
      </c>
      <c r="D292" s="5"/>
      <c r="E292" s="2"/>
      <c r="F292" s="8"/>
    </row>
    <row r="293" spans="2:6" s="3" customFormat="1" ht="18" customHeight="1">
      <c r="B293" s="2"/>
      <c r="C293" s="9" t="str">
        <f t="shared" si="4"/>
        <v>ENERO</v>
      </c>
      <c r="D293" s="5"/>
      <c r="E293" s="2"/>
      <c r="F293" s="8"/>
    </row>
    <row r="294" spans="2:6" s="3" customFormat="1" ht="18" customHeight="1">
      <c r="B294" s="2"/>
      <c r="C294" s="9" t="str">
        <f t="shared" si="4"/>
        <v>ENERO</v>
      </c>
      <c r="D294" s="5"/>
      <c r="E294" s="2"/>
      <c r="F294" s="8"/>
    </row>
    <row r="295" spans="2:6" s="3" customFormat="1" ht="18" customHeight="1">
      <c r="B295" s="2"/>
      <c r="C295" s="9" t="str">
        <f t="shared" si="4"/>
        <v>ENERO</v>
      </c>
      <c r="D295" s="5"/>
      <c r="E295" s="2"/>
      <c r="F295" s="8"/>
    </row>
    <row r="296" spans="2:6" s="3" customFormat="1" ht="18" customHeight="1">
      <c r="B296" s="2"/>
      <c r="C296" s="9" t="str">
        <f t="shared" si="4"/>
        <v>ENERO</v>
      </c>
      <c r="D296" s="5"/>
      <c r="E296" s="2"/>
      <c r="F296" s="8"/>
    </row>
    <row r="297" spans="2:6" s="3" customFormat="1" ht="18" customHeight="1">
      <c r="B297" s="2"/>
      <c r="C297" s="9" t="str">
        <f t="shared" si="4"/>
        <v>ENERO</v>
      </c>
      <c r="D297" s="5"/>
      <c r="E297" s="2"/>
      <c r="F297" s="8"/>
    </row>
    <row r="298" spans="2:6" s="3" customFormat="1" ht="18" customHeight="1">
      <c r="B298" s="2"/>
      <c r="C298" s="9" t="str">
        <f t="shared" si="4"/>
        <v>ENERO</v>
      </c>
      <c r="D298" s="5"/>
      <c r="E298" s="2"/>
      <c r="F298" s="8"/>
    </row>
    <row r="299" spans="2:6" s="3" customFormat="1" ht="18" customHeight="1">
      <c r="B299" s="2"/>
      <c r="C299" s="9" t="str">
        <f t="shared" si="4"/>
        <v>ENERO</v>
      </c>
      <c r="D299" s="5"/>
      <c r="E299" s="2"/>
      <c r="F299" s="8"/>
    </row>
    <row r="300" spans="2:6" s="3" customFormat="1" ht="18" customHeight="1">
      <c r="B300" s="2"/>
      <c r="C300" s="9" t="str">
        <f t="shared" si="4"/>
        <v>ENERO</v>
      </c>
      <c r="D300" s="5"/>
      <c r="E300" s="2"/>
      <c r="F300" s="8"/>
    </row>
    <row r="301" spans="2:6" s="3" customFormat="1" ht="18" customHeight="1">
      <c r="B301" s="2"/>
      <c r="C301" s="9" t="str">
        <f t="shared" si="4"/>
        <v>ENERO</v>
      </c>
      <c r="D301" s="5"/>
      <c r="E301" s="2"/>
      <c r="F301" s="8"/>
    </row>
    <row r="302" spans="2:6" s="3" customFormat="1" ht="18" customHeight="1">
      <c r="B302" s="2"/>
      <c r="C302" s="9" t="str">
        <f t="shared" si="4"/>
        <v>ENERO</v>
      </c>
      <c r="D302" s="5"/>
      <c r="E302" s="2"/>
      <c r="F302" s="8"/>
    </row>
    <row r="303" spans="2:6" s="3" customFormat="1" ht="18" customHeight="1">
      <c r="B303" s="2"/>
      <c r="C303" s="9" t="str">
        <f t="shared" si="4"/>
        <v>ENERO</v>
      </c>
      <c r="D303" s="5"/>
      <c r="E303" s="2"/>
      <c r="F303" s="8"/>
    </row>
    <row r="304" spans="2:6" s="3" customFormat="1" ht="18" customHeight="1">
      <c r="B304" s="2"/>
      <c r="C304" s="9" t="str">
        <f t="shared" si="4"/>
        <v>ENERO</v>
      </c>
      <c r="D304" s="5"/>
      <c r="E304" s="2"/>
      <c r="F304" s="8"/>
    </row>
    <row r="305" spans="2:6" s="3" customFormat="1" ht="18" customHeight="1">
      <c r="B305" s="2"/>
      <c r="C305" s="9" t="str">
        <f t="shared" si="4"/>
        <v>ENERO</v>
      </c>
      <c r="D305" s="5"/>
      <c r="E305" s="2"/>
      <c r="F305" s="8"/>
    </row>
    <row r="306" spans="2:6" s="3" customFormat="1" ht="18" customHeight="1">
      <c r="B306" s="2"/>
      <c r="C306" s="9" t="str">
        <f t="shared" si="4"/>
        <v>ENERO</v>
      </c>
      <c r="D306" s="5"/>
      <c r="E306" s="2"/>
      <c r="F306" s="8"/>
    </row>
    <row r="307" spans="2:6" s="3" customFormat="1" ht="18" customHeight="1">
      <c r="B307" s="2"/>
      <c r="C307" s="9" t="str">
        <f t="shared" si="4"/>
        <v>ENERO</v>
      </c>
      <c r="D307" s="5"/>
      <c r="E307" s="2"/>
      <c r="F307" s="8"/>
    </row>
    <row r="308" spans="2:6" s="3" customFormat="1" ht="18" customHeight="1">
      <c r="B308" s="2"/>
      <c r="C308" s="9" t="str">
        <f t="shared" si="4"/>
        <v>ENERO</v>
      </c>
      <c r="D308" s="5"/>
      <c r="E308" s="2"/>
      <c r="F308" s="8"/>
    </row>
    <row r="309" spans="2:6" s="3" customFormat="1" ht="18" customHeight="1">
      <c r="B309" s="2"/>
      <c r="C309" s="9" t="str">
        <f t="shared" si="4"/>
        <v>ENERO</v>
      </c>
      <c r="D309" s="5"/>
      <c r="E309" s="2"/>
      <c r="F309" s="8"/>
    </row>
    <row r="310" spans="2:6" s="3" customFormat="1" ht="18" customHeight="1">
      <c r="B310" s="2"/>
      <c r="C310" s="9" t="str">
        <f t="shared" si="4"/>
        <v>ENERO</v>
      </c>
      <c r="D310" s="5"/>
      <c r="E310" s="2"/>
      <c r="F310" s="8"/>
    </row>
    <row r="311" spans="2:6" s="3" customFormat="1" ht="18" customHeight="1">
      <c r="B311" s="2"/>
      <c r="C311" s="9" t="str">
        <f t="shared" si="4"/>
        <v>ENERO</v>
      </c>
      <c r="D311" s="5"/>
      <c r="E311" s="2"/>
      <c r="F311" s="8"/>
    </row>
    <row r="312" spans="2:6" s="3" customFormat="1" ht="18" customHeight="1">
      <c r="B312" s="2"/>
      <c r="C312" s="9" t="str">
        <f t="shared" si="4"/>
        <v>ENERO</v>
      </c>
      <c r="D312" s="5"/>
      <c r="E312" s="2"/>
      <c r="F312" s="8"/>
    </row>
    <row r="313" spans="2:6" s="3" customFormat="1" ht="18" customHeight="1">
      <c r="B313" s="2"/>
      <c r="C313" s="9" t="str">
        <f t="shared" si="4"/>
        <v>ENERO</v>
      </c>
      <c r="D313" s="5"/>
      <c r="E313" s="2"/>
      <c r="F313" s="8"/>
    </row>
    <row r="314" spans="2:6" s="3" customFormat="1" ht="18" customHeight="1">
      <c r="B314" s="2"/>
      <c r="C314" s="9" t="str">
        <f t="shared" si="4"/>
        <v>ENERO</v>
      </c>
      <c r="D314" s="5"/>
      <c r="E314" s="2"/>
      <c r="F314" s="8"/>
    </row>
    <row r="315" spans="2:6" s="3" customFormat="1" ht="18" customHeight="1">
      <c r="B315" s="2"/>
      <c r="C315" s="9" t="str">
        <f t="shared" si="4"/>
        <v>ENERO</v>
      </c>
      <c r="D315" s="5"/>
      <c r="E315" s="2"/>
      <c r="F315" s="8"/>
    </row>
    <row r="316" spans="2:6" s="3" customFormat="1" ht="18" customHeight="1">
      <c r="B316" s="2"/>
      <c r="C316" s="9" t="str">
        <f t="shared" si="4"/>
        <v>ENERO</v>
      </c>
      <c r="D316" s="5"/>
      <c r="E316" s="2"/>
      <c r="F316" s="8"/>
    </row>
    <row r="317" spans="2:6" s="3" customFormat="1" ht="18" customHeight="1">
      <c r="B317" s="2"/>
      <c r="C317" s="9" t="str">
        <f t="shared" si="4"/>
        <v>ENERO</v>
      </c>
      <c r="D317" s="5"/>
      <c r="E317" s="2"/>
      <c r="F317" s="8"/>
    </row>
    <row r="318" spans="2:6" s="3" customFormat="1" ht="18" customHeight="1">
      <c r="B318" s="2"/>
      <c r="C318" s="9" t="str">
        <f t="shared" si="4"/>
        <v>ENERO</v>
      </c>
      <c r="D318" s="5"/>
      <c r="E318" s="2"/>
      <c r="F318" s="8"/>
    </row>
    <row r="319" spans="2:6" s="3" customFormat="1" ht="18" customHeight="1">
      <c r="B319" s="2"/>
      <c r="C319" s="9" t="str">
        <f t="shared" si="4"/>
        <v>ENERO</v>
      </c>
      <c r="D319" s="5"/>
      <c r="E319" s="2"/>
      <c r="F319" s="8"/>
    </row>
    <row r="320" spans="2:6" s="3" customFormat="1" ht="18" customHeight="1">
      <c r="B320" s="2"/>
      <c r="C320" s="9" t="str">
        <f t="shared" si="4"/>
        <v>ENERO</v>
      </c>
      <c r="D320" s="5"/>
      <c r="E320" s="2"/>
      <c r="F320" s="8"/>
    </row>
    <row r="321" spans="2:6" s="3" customFormat="1" ht="18" customHeight="1">
      <c r="B321" s="2"/>
      <c r="C321" s="9" t="str">
        <f t="shared" si="4"/>
        <v>ENERO</v>
      </c>
      <c r="D321" s="5"/>
      <c r="E321" s="2"/>
      <c r="F321" s="8"/>
    </row>
    <row r="322" spans="2:6" s="3" customFormat="1" ht="18" customHeight="1">
      <c r="B322" s="2"/>
      <c r="C322" s="9" t="str">
        <f t="shared" si="4"/>
        <v>ENERO</v>
      </c>
      <c r="D322" s="5"/>
      <c r="E322" s="2"/>
      <c r="F322" s="8"/>
    </row>
    <row r="323" spans="2:6" s="3" customFormat="1" ht="18" customHeight="1">
      <c r="B323" s="2"/>
      <c r="C323" s="9" t="str">
        <f t="shared" si="4"/>
        <v>ENERO</v>
      </c>
      <c r="D323" s="5"/>
      <c r="E323" s="2"/>
      <c r="F323" s="8"/>
    </row>
    <row r="324" spans="2:6" s="3" customFormat="1" ht="18" customHeight="1">
      <c r="B324" s="2"/>
      <c r="C324" s="9" t="str">
        <f t="shared" si="4"/>
        <v>ENERO</v>
      </c>
      <c r="D324" s="5"/>
      <c r="E324" s="2"/>
      <c r="F324" s="8"/>
    </row>
    <row r="325" spans="2:6" s="3" customFormat="1" ht="18" customHeight="1">
      <c r="B325" s="2"/>
      <c r="C325" s="9" t="str">
        <f t="shared" si="4"/>
        <v>ENERO</v>
      </c>
      <c r="D325" s="5"/>
      <c r="E325" s="2"/>
      <c r="F325" s="8"/>
    </row>
    <row r="326" spans="2:6" s="3" customFormat="1" ht="18" customHeight="1">
      <c r="B326" s="2"/>
      <c r="C326" s="9" t="str">
        <f t="shared" si="4"/>
        <v>ENERO</v>
      </c>
      <c r="D326" s="5"/>
      <c r="E326" s="2"/>
      <c r="F326" s="8"/>
    </row>
    <row r="327" spans="2:6" s="3" customFormat="1" ht="18" customHeight="1">
      <c r="B327" s="2"/>
      <c r="C327" s="9" t="str">
        <f t="shared" si="4"/>
        <v>ENERO</v>
      </c>
      <c r="D327" s="5"/>
      <c r="E327" s="2"/>
      <c r="F327" s="8"/>
    </row>
    <row r="328" spans="2:6" s="3" customFormat="1" ht="18" customHeight="1">
      <c r="B328" s="2"/>
      <c r="C328" s="9" t="str">
        <f t="shared" si="4"/>
        <v>ENERO</v>
      </c>
      <c r="D328" s="5"/>
      <c r="E328" s="2"/>
      <c r="F328" s="8"/>
    </row>
    <row r="329" spans="2:6" s="3" customFormat="1" ht="18" customHeight="1">
      <c r="B329" s="2"/>
      <c r="C329" s="9" t="str">
        <f t="shared" si="4"/>
        <v>ENERO</v>
      </c>
      <c r="D329" s="5"/>
      <c r="E329" s="2"/>
      <c r="F329" s="8"/>
    </row>
    <row r="330" spans="2:6" s="3" customFormat="1" ht="18" customHeight="1">
      <c r="B330" s="2"/>
      <c r="C330" s="9" t="str">
        <f t="shared" si="4"/>
        <v>ENERO</v>
      </c>
      <c r="D330" s="5"/>
      <c r="E330" s="2"/>
      <c r="F330" s="8"/>
    </row>
    <row r="331" spans="2:6" s="3" customFormat="1" ht="18" customHeight="1">
      <c r="B331" s="2"/>
      <c r="C331" s="9" t="str">
        <f t="shared" ref="C331:C394" si="5">UPPER(TEXT(B331,"mmmm"))</f>
        <v>ENERO</v>
      </c>
      <c r="D331" s="5"/>
      <c r="E331" s="2"/>
      <c r="F331" s="8"/>
    </row>
    <row r="332" spans="2:6" s="3" customFormat="1" ht="18" customHeight="1">
      <c r="B332" s="2"/>
      <c r="C332" s="9" t="str">
        <f t="shared" si="5"/>
        <v>ENERO</v>
      </c>
      <c r="D332" s="5"/>
      <c r="E332" s="2"/>
      <c r="F332" s="8"/>
    </row>
    <row r="333" spans="2:6" s="3" customFormat="1" ht="18" customHeight="1">
      <c r="B333" s="2"/>
      <c r="C333" s="9" t="str">
        <f t="shared" si="5"/>
        <v>ENERO</v>
      </c>
      <c r="D333" s="5"/>
      <c r="E333" s="2"/>
      <c r="F333" s="8"/>
    </row>
    <row r="334" spans="2:6" s="3" customFormat="1" ht="18" customHeight="1">
      <c r="B334" s="2"/>
      <c r="C334" s="9" t="str">
        <f t="shared" si="5"/>
        <v>ENERO</v>
      </c>
      <c r="D334" s="5"/>
      <c r="E334" s="2"/>
      <c r="F334" s="8"/>
    </row>
    <row r="335" spans="2:6" s="3" customFormat="1" ht="18" customHeight="1">
      <c r="B335" s="2"/>
      <c r="C335" s="9" t="str">
        <f t="shared" si="5"/>
        <v>ENERO</v>
      </c>
      <c r="D335" s="5"/>
      <c r="E335" s="2"/>
      <c r="F335" s="8"/>
    </row>
    <row r="336" spans="2:6" s="3" customFormat="1" ht="18" customHeight="1">
      <c r="B336" s="2"/>
      <c r="C336" s="9" t="str">
        <f t="shared" si="5"/>
        <v>ENERO</v>
      </c>
      <c r="D336" s="5"/>
      <c r="E336" s="2"/>
      <c r="F336" s="8"/>
    </row>
    <row r="337" spans="2:6" s="3" customFormat="1" ht="18" customHeight="1">
      <c r="B337" s="2"/>
      <c r="C337" s="9" t="str">
        <f t="shared" si="5"/>
        <v>ENERO</v>
      </c>
      <c r="D337" s="5"/>
      <c r="E337" s="2"/>
      <c r="F337" s="8"/>
    </row>
    <row r="338" spans="2:6" s="3" customFormat="1" ht="18" customHeight="1">
      <c r="B338" s="2"/>
      <c r="C338" s="9" t="str">
        <f t="shared" si="5"/>
        <v>ENERO</v>
      </c>
      <c r="D338" s="5"/>
      <c r="E338" s="2"/>
      <c r="F338" s="8"/>
    </row>
    <row r="339" spans="2:6" s="3" customFormat="1" ht="18" customHeight="1">
      <c r="B339" s="2"/>
      <c r="C339" s="9" t="str">
        <f t="shared" si="5"/>
        <v>ENERO</v>
      </c>
      <c r="D339" s="5"/>
      <c r="E339" s="2"/>
      <c r="F339" s="8"/>
    </row>
    <row r="340" spans="2:6" s="3" customFormat="1" ht="18" customHeight="1">
      <c r="B340" s="2"/>
      <c r="C340" s="9" t="str">
        <f t="shared" si="5"/>
        <v>ENERO</v>
      </c>
      <c r="D340" s="5"/>
      <c r="E340" s="2"/>
      <c r="F340" s="8"/>
    </row>
    <row r="341" spans="2:6" s="3" customFormat="1" ht="18" customHeight="1">
      <c r="B341" s="2"/>
      <c r="C341" s="9" t="str">
        <f t="shared" si="5"/>
        <v>ENERO</v>
      </c>
      <c r="D341" s="5"/>
      <c r="E341" s="2"/>
      <c r="F341" s="8"/>
    </row>
    <row r="342" spans="2:6" s="3" customFormat="1" ht="18" customHeight="1">
      <c r="B342" s="2"/>
      <c r="C342" s="9" t="str">
        <f t="shared" si="5"/>
        <v>ENERO</v>
      </c>
      <c r="D342" s="5"/>
      <c r="E342" s="2"/>
      <c r="F342" s="8"/>
    </row>
    <row r="343" spans="2:6" s="3" customFormat="1" ht="18" customHeight="1">
      <c r="B343" s="2"/>
      <c r="C343" s="9" t="str">
        <f t="shared" si="5"/>
        <v>ENERO</v>
      </c>
      <c r="D343" s="5"/>
      <c r="E343" s="2"/>
      <c r="F343" s="8"/>
    </row>
    <row r="344" spans="2:6" s="3" customFormat="1" ht="18" customHeight="1">
      <c r="B344" s="2"/>
      <c r="C344" s="9" t="str">
        <f t="shared" si="5"/>
        <v>ENERO</v>
      </c>
      <c r="D344" s="5"/>
      <c r="E344" s="2"/>
      <c r="F344" s="8"/>
    </row>
    <row r="345" spans="2:6" s="3" customFormat="1" ht="18" customHeight="1">
      <c r="B345" s="2"/>
      <c r="C345" s="9" t="str">
        <f t="shared" si="5"/>
        <v>ENERO</v>
      </c>
      <c r="D345" s="5"/>
      <c r="E345" s="2"/>
      <c r="F345" s="8"/>
    </row>
    <row r="346" spans="2:6" s="3" customFormat="1" ht="18" customHeight="1">
      <c r="B346" s="2"/>
      <c r="C346" s="9" t="str">
        <f t="shared" si="5"/>
        <v>ENERO</v>
      </c>
      <c r="D346" s="5"/>
      <c r="E346" s="2"/>
      <c r="F346" s="8"/>
    </row>
    <row r="347" spans="2:6" s="3" customFormat="1" ht="18" customHeight="1">
      <c r="B347" s="2"/>
      <c r="C347" s="9" t="str">
        <f t="shared" si="5"/>
        <v>ENERO</v>
      </c>
      <c r="D347" s="5"/>
      <c r="E347" s="2"/>
      <c r="F347" s="8"/>
    </row>
    <row r="348" spans="2:6" s="3" customFormat="1" ht="18" customHeight="1">
      <c r="B348" s="2"/>
      <c r="C348" s="9" t="str">
        <f t="shared" si="5"/>
        <v>ENERO</v>
      </c>
      <c r="D348" s="5"/>
      <c r="E348" s="2"/>
      <c r="F348" s="8"/>
    </row>
    <row r="349" spans="2:6" s="3" customFormat="1" ht="18" customHeight="1">
      <c r="B349" s="2"/>
      <c r="C349" s="9" t="str">
        <f t="shared" si="5"/>
        <v>ENERO</v>
      </c>
      <c r="D349" s="5"/>
      <c r="E349" s="2"/>
      <c r="F349" s="8"/>
    </row>
    <row r="350" spans="2:6" s="3" customFormat="1" ht="18" customHeight="1">
      <c r="B350" s="2"/>
      <c r="C350" s="9" t="str">
        <f t="shared" si="5"/>
        <v>ENERO</v>
      </c>
      <c r="D350" s="5"/>
      <c r="E350" s="2"/>
      <c r="F350" s="8"/>
    </row>
    <row r="351" spans="2:6" s="3" customFormat="1" ht="18" customHeight="1">
      <c r="B351" s="2"/>
      <c r="C351" s="9" t="str">
        <f t="shared" si="5"/>
        <v>ENERO</v>
      </c>
      <c r="D351" s="5"/>
      <c r="E351" s="2"/>
      <c r="F351" s="8"/>
    </row>
    <row r="352" spans="2:6" s="3" customFormat="1" ht="18" customHeight="1">
      <c r="B352" s="2"/>
      <c r="C352" s="9" t="str">
        <f t="shared" si="5"/>
        <v>ENERO</v>
      </c>
      <c r="D352" s="5"/>
      <c r="E352" s="2"/>
      <c r="F352" s="8"/>
    </row>
    <row r="353" spans="2:6" s="3" customFormat="1" ht="18" customHeight="1">
      <c r="B353" s="2"/>
      <c r="C353" s="9" t="str">
        <f t="shared" si="5"/>
        <v>ENERO</v>
      </c>
      <c r="D353" s="5"/>
      <c r="E353" s="2"/>
      <c r="F353" s="8"/>
    </row>
    <row r="354" spans="2:6" s="3" customFormat="1" ht="18" customHeight="1">
      <c r="B354" s="2"/>
      <c r="C354" s="9" t="str">
        <f t="shared" si="5"/>
        <v>ENERO</v>
      </c>
      <c r="D354" s="5"/>
      <c r="E354" s="2"/>
      <c r="F354" s="8"/>
    </row>
    <row r="355" spans="2:6" s="3" customFormat="1" ht="18" customHeight="1">
      <c r="B355" s="2"/>
      <c r="C355" s="9" t="str">
        <f t="shared" si="5"/>
        <v>ENERO</v>
      </c>
      <c r="D355" s="5"/>
      <c r="E355" s="2"/>
      <c r="F355" s="8"/>
    </row>
    <row r="356" spans="2:6" s="3" customFormat="1" ht="18" customHeight="1">
      <c r="B356" s="2"/>
      <c r="C356" s="9" t="str">
        <f t="shared" si="5"/>
        <v>ENERO</v>
      </c>
      <c r="D356" s="5"/>
      <c r="E356" s="2"/>
      <c r="F356" s="8"/>
    </row>
    <row r="357" spans="2:6" s="3" customFormat="1" ht="18" customHeight="1">
      <c r="B357" s="2"/>
      <c r="C357" s="9" t="str">
        <f t="shared" si="5"/>
        <v>ENERO</v>
      </c>
      <c r="D357" s="5"/>
      <c r="E357" s="2"/>
      <c r="F357" s="8"/>
    </row>
    <row r="358" spans="2:6" s="3" customFormat="1" ht="18" customHeight="1">
      <c r="B358" s="2"/>
      <c r="C358" s="9" t="str">
        <f t="shared" si="5"/>
        <v>ENERO</v>
      </c>
      <c r="D358" s="5"/>
      <c r="E358" s="2"/>
      <c r="F358" s="8"/>
    </row>
    <row r="359" spans="2:6" s="3" customFormat="1" ht="18" customHeight="1">
      <c r="B359" s="2"/>
      <c r="C359" s="9" t="str">
        <f t="shared" si="5"/>
        <v>ENERO</v>
      </c>
      <c r="D359" s="5"/>
      <c r="E359" s="2"/>
      <c r="F359" s="8"/>
    </row>
    <row r="360" spans="2:6" s="3" customFormat="1" ht="18" customHeight="1">
      <c r="B360" s="2"/>
      <c r="C360" s="9" t="str">
        <f t="shared" si="5"/>
        <v>ENERO</v>
      </c>
      <c r="D360" s="5"/>
      <c r="E360" s="2"/>
      <c r="F360" s="8"/>
    </row>
    <row r="361" spans="2:6" s="3" customFormat="1" ht="18" customHeight="1">
      <c r="B361" s="2"/>
      <c r="C361" s="9" t="str">
        <f t="shared" si="5"/>
        <v>ENERO</v>
      </c>
      <c r="D361" s="5"/>
      <c r="E361" s="2"/>
      <c r="F361" s="8"/>
    </row>
    <row r="362" spans="2:6" s="3" customFormat="1" ht="18" customHeight="1">
      <c r="B362" s="2"/>
      <c r="C362" s="9" t="str">
        <f t="shared" si="5"/>
        <v>ENERO</v>
      </c>
      <c r="D362" s="5"/>
      <c r="E362" s="2"/>
      <c r="F362" s="8"/>
    </row>
    <row r="363" spans="2:6" s="3" customFormat="1" ht="18" customHeight="1">
      <c r="B363" s="2"/>
      <c r="C363" s="9" t="str">
        <f t="shared" si="5"/>
        <v>ENERO</v>
      </c>
      <c r="D363" s="5"/>
      <c r="E363" s="2"/>
      <c r="F363" s="8"/>
    </row>
    <row r="364" spans="2:6" s="3" customFormat="1" ht="18" customHeight="1">
      <c r="B364" s="2"/>
      <c r="C364" s="9" t="str">
        <f t="shared" si="5"/>
        <v>ENERO</v>
      </c>
      <c r="D364" s="5"/>
      <c r="E364" s="2"/>
      <c r="F364" s="8"/>
    </row>
    <row r="365" spans="2:6" s="3" customFormat="1" ht="18" customHeight="1">
      <c r="B365" s="2"/>
      <c r="C365" s="9" t="str">
        <f t="shared" si="5"/>
        <v>ENERO</v>
      </c>
      <c r="D365" s="5"/>
      <c r="E365" s="2"/>
      <c r="F365" s="8"/>
    </row>
    <row r="366" spans="2:6" s="3" customFormat="1" ht="18" customHeight="1">
      <c r="B366" s="2"/>
      <c r="C366" s="9" t="str">
        <f t="shared" si="5"/>
        <v>ENERO</v>
      </c>
      <c r="D366" s="5"/>
      <c r="E366" s="2"/>
      <c r="F366" s="8"/>
    </row>
    <row r="367" spans="2:6" s="3" customFormat="1" ht="18" customHeight="1">
      <c r="B367" s="2"/>
      <c r="C367" s="9" t="str">
        <f t="shared" si="5"/>
        <v>ENERO</v>
      </c>
      <c r="D367" s="5"/>
      <c r="E367" s="2"/>
      <c r="F367" s="8"/>
    </row>
    <row r="368" spans="2:6" s="3" customFormat="1" ht="18" customHeight="1">
      <c r="B368" s="2"/>
      <c r="C368" s="9" t="str">
        <f t="shared" si="5"/>
        <v>ENERO</v>
      </c>
      <c r="D368" s="5"/>
      <c r="E368" s="2"/>
      <c r="F368" s="8"/>
    </row>
    <row r="369" spans="2:6" s="3" customFormat="1" ht="18" customHeight="1">
      <c r="B369" s="2"/>
      <c r="C369" s="9" t="str">
        <f t="shared" si="5"/>
        <v>ENERO</v>
      </c>
      <c r="D369" s="5"/>
      <c r="E369" s="2"/>
      <c r="F369" s="8"/>
    </row>
    <row r="370" spans="2:6" s="3" customFormat="1" ht="18" customHeight="1">
      <c r="B370" s="2"/>
      <c r="C370" s="9" t="str">
        <f t="shared" si="5"/>
        <v>ENERO</v>
      </c>
      <c r="D370" s="5"/>
      <c r="E370" s="2"/>
      <c r="F370" s="8"/>
    </row>
    <row r="371" spans="2:6" s="3" customFormat="1" ht="18" customHeight="1">
      <c r="B371" s="2"/>
      <c r="C371" s="9" t="str">
        <f t="shared" si="5"/>
        <v>ENERO</v>
      </c>
      <c r="D371" s="5"/>
      <c r="E371" s="2"/>
      <c r="F371" s="8"/>
    </row>
    <row r="372" spans="2:6" s="3" customFormat="1" ht="18" customHeight="1">
      <c r="B372" s="2"/>
      <c r="C372" s="9" t="str">
        <f t="shared" si="5"/>
        <v>ENERO</v>
      </c>
      <c r="D372" s="5"/>
      <c r="E372" s="2"/>
      <c r="F372" s="8"/>
    </row>
    <row r="373" spans="2:6" s="3" customFormat="1" ht="18" customHeight="1">
      <c r="B373" s="2"/>
      <c r="C373" s="9" t="str">
        <f t="shared" si="5"/>
        <v>ENERO</v>
      </c>
      <c r="D373" s="5"/>
      <c r="E373" s="2"/>
      <c r="F373" s="8"/>
    </row>
    <row r="374" spans="2:6" s="3" customFormat="1" ht="18" customHeight="1">
      <c r="B374" s="2"/>
      <c r="C374" s="9" t="str">
        <f t="shared" si="5"/>
        <v>ENERO</v>
      </c>
      <c r="D374" s="5"/>
      <c r="E374" s="2"/>
      <c r="F374" s="8"/>
    </row>
    <row r="375" spans="2:6" s="3" customFormat="1" ht="18" customHeight="1">
      <c r="B375" s="2"/>
      <c r="C375" s="9" t="str">
        <f t="shared" si="5"/>
        <v>ENERO</v>
      </c>
      <c r="D375" s="5"/>
      <c r="E375" s="2"/>
      <c r="F375" s="8"/>
    </row>
    <row r="376" spans="2:6" s="3" customFormat="1" ht="18" customHeight="1">
      <c r="B376" s="2"/>
      <c r="C376" s="9" t="str">
        <f t="shared" si="5"/>
        <v>ENERO</v>
      </c>
      <c r="D376" s="5"/>
      <c r="E376" s="2"/>
      <c r="F376" s="8"/>
    </row>
    <row r="377" spans="2:6" s="3" customFormat="1" ht="18" customHeight="1">
      <c r="B377" s="2"/>
      <c r="C377" s="9" t="str">
        <f t="shared" si="5"/>
        <v>ENERO</v>
      </c>
      <c r="D377" s="5"/>
      <c r="E377" s="2"/>
      <c r="F377" s="8"/>
    </row>
    <row r="378" spans="2:6" s="3" customFormat="1" ht="18" customHeight="1">
      <c r="B378" s="2"/>
      <c r="C378" s="9" t="str">
        <f t="shared" si="5"/>
        <v>ENERO</v>
      </c>
      <c r="D378" s="5"/>
      <c r="E378" s="2"/>
      <c r="F378" s="8"/>
    </row>
    <row r="379" spans="2:6" s="3" customFormat="1" ht="18" customHeight="1">
      <c r="B379" s="2"/>
      <c r="C379" s="9" t="str">
        <f t="shared" si="5"/>
        <v>ENERO</v>
      </c>
      <c r="D379" s="5"/>
      <c r="E379" s="2"/>
      <c r="F379" s="8"/>
    </row>
    <row r="380" spans="2:6" s="3" customFormat="1" ht="18" customHeight="1">
      <c r="B380" s="2"/>
      <c r="C380" s="9" t="str">
        <f t="shared" si="5"/>
        <v>ENERO</v>
      </c>
      <c r="D380" s="5"/>
      <c r="E380" s="2"/>
      <c r="F380" s="8"/>
    </row>
    <row r="381" spans="2:6" s="3" customFormat="1" ht="18" customHeight="1">
      <c r="B381" s="2"/>
      <c r="C381" s="9" t="str">
        <f t="shared" si="5"/>
        <v>ENERO</v>
      </c>
      <c r="D381" s="5"/>
      <c r="E381" s="2"/>
      <c r="F381" s="8"/>
    </row>
    <row r="382" spans="2:6" s="3" customFormat="1" ht="18" customHeight="1">
      <c r="B382" s="2"/>
      <c r="C382" s="9" t="str">
        <f t="shared" si="5"/>
        <v>ENERO</v>
      </c>
      <c r="D382" s="5"/>
      <c r="E382" s="2"/>
      <c r="F382" s="8"/>
    </row>
    <row r="383" spans="2:6" s="3" customFormat="1" ht="18" customHeight="1">
      <c r="B383" s="2"/>
      <c r="C383" s="9" t="str">
        <f t="shared" si="5"/>
        <v>ENERO</v>
      </c>
      <c r="D383" s="5"/>
      <c r="E383" s="2"/>
      <c r="F383" s="8"/>
    </row>
    <row r="384" spans="2:6" s="3" customFormat="1" ht="18" customHeight="1">
      <c r="B384" s="2"/>
      <c r="C384" s="9" t="str">
        <f t="shared" si="5"/>
        <v>ENERO</v>
      </c>
      <c r="D384" s="5"/>
      <c r="E384" s="2"/>
      <c r="F384" s="8"/>
    </row>
    <row r="385" spans="2:6" s="3" customFormat="1" ht="18" customHeight="1">
      <c r="B385" s="2"/>
      <c r="C385" s="9" t="str">
        <f t="shared" si="5"/>
        <v>ENERO</v>
      </c>
      <c r="D385" s="5"/>
      <c r="E385" s="2"/>
      <c r="F385" s="8"/>
    </row>
    <row r="386" spans="2:6" s="3" customFormat="1" ht="18" customHeight="1">
      <c r="B386" s="2"/>
      <c r="C386" s="9" t="str">
        <f t="shared" si="5"/>
        <v>ENERO</v>
      </c>
      <c r="D386" s="5"/>
      <c r="E386" s="2"/>
      <c r="F386" s="8"/>
    </row>
    <row r="387" spans="2:6" s="3" customFormat="1" ht="18" customHeight="1">
      <c r="B387" s="2"/>
      <c r="C387" s="9" t="str">
        <f t="shared" si="5"/>
        <v>ENERO</v>
      </c>
      <c r="D387" s="5"/>
      <c r="E387" s="2"/>
      <c r="F387" s="8"/>
    </row>
    <row r="388" spans="2:6" s="3" customFormat="1" ht="18" customHeight="1">
      <c r="B388" s="2"/>
      <c r="C388" s="9" t="str">
        <f t="shared" si="5"/>
        <v>ENERO</v>
      </c>
      <c r="D388" s="5"/>
      <c r="E388" s="2"/>
      <c r="F388" s="8"/>
    </row>
    <row r="389" spans="2:6" s="3" customFormat="1" ht="18" customHeight="1">
      <c r="B389" s="2"/>
      <c r="C389" s="9" t="str">
        <f t="shared" si="5"/>
        <v>ENERO</v>
      </c>
      <c r="D389" s="5"/>
      <c r="E389" s="2"/>
      <c r="F389" s="8"/>
    </row>
    <row r="390" spans="2:6" s="3" customFormat="1" ht="18" customHeight="1">
      <c r="B390" s="2"/>
      <c r="C390" s="9" t="str">
        <f t="shared" si="5"/>
        <v>ENERO</v>
      </c>
      <c r="D390" s="5"/>
      <c r="E390" s="2"/>
      <c r="F390" s="8"/>
    </row>
    <row r="391" spans="2:6" s="3" customFormat="1" ht="18" customHeight="1">
      <c r="B391" s="2"/>
      <c r="C391" s="9" t="str">
        <f t="shared" si="5"/>
        <v>ENERO</v>
      </c>
      <c r="D391" s="5"/>
      <c r="E391" s="2"/>
      <c r="F391" s="8"/>
    </row>
    <row r="392" spans="2:6" s="3" customFormat="1" ht="18" customHeight="1">
      <c r="B392" s="2"/>
      <c r="C392" s="9" t="str">
        <f t="shared" si="5"/>
        <v>ENERO</v>
      </c>
      <c r="D392" s="5"/>
      <c r="E392" s="2"/>
      <c r="F392" s="8"/>
    </row>
    <row r="393" spans="2:6" s="3" customFormat="1" ht="18" customHeight="1">
      <c r="B393" s="2"/>
      <c r="C393" s="9" t="str">
        <f t="shared" si="5"/>
        <v>ENERO</v>
      </c>
      <c r="D393" s="5"/>
      <c r="E393" s="2"/>
      <c r="F393" s="8"/>
    </row>
    <row r="394" spans="2:6" s="3" customFormat="1" ht="18" customHeight="1">
      <c r="B394" s="2"/>
      <c r="C394" s="9" t="str">
        <f t="shared" si="5"/>
        <v>ENERO</v>
      </c>
      <c r="D394" s="5"/>
      <c r="E394" s="2"/>
      <c r="F394" s="8"/>
    </row>
    <row r="395" spans="2:6" s="3" customFormat="1" ht="18" customHeight="1">
      <c r="B395" s="2"/>
      <c r="C395" s="9" t="str">
        <f t="shared" ref="C395:C434" si="6">UPPER(TEXT(B395,"mmmm"))</f>
        <v>ENERO</v>
      </c>
      <c r="D395" s="5"/>
      <c r="E395" s="2"/>
      <c r="F395" s="8"/>
    </row>
    <row r="396" spans="2:6" s="3" customFormat="1" ht="18" customHeight="1">
      <c r="B396" s="2"/>
      <c r="C396" s="9" t="str">
        <f t="shared" si="6"/>
        <v>ENERO</v>
      </c>
      <c r="D396" s="5"/>
      <c r="E396" s="2"/>
      <c r="F396" s="8"/>
    </row>
    <row r="397" spans="2:6" s="3" customFormat="1" ht="18" customHeight="1">
      <c r="B397" s="2"/>
      <c r="C397" s="9" t="str">
        <f t="shared" si="6"/>
        <v>ENERO</v>
      </c>
      <c r="D397" s="5"/>
      <c r="E397" s="2"/>
      <c r="F397" s="8"/>
    </row>
    <row r="398" spans="2:6" s="3" customFormat="1" ht="18" customHeight="1">
      <c r="B398" s="2"/>
      <c r="C398" s="9" t="str">
        <f t="shared" si="6"/>
        <v>ENERO</v>
      </c>
      <c r="D398" s="5"/>
      <c r="E398" s="2"/>
      <c r="F398" s="8"/>
    </row>
    <row r="399" spans="2:6" s="3" customFormat="1" ht="18" customHeight="1">
      <c r="B399" s="2"/>
      <c r="C399" s="9" t="str">
        <f t="shared" si="6"/>
        <v>ENERO</v>
      </c>
      <c r="D399" s="5"/>
      <c r="E399" s="2"/>
      <c r="F399" s="8"/>
    </row>
    <row r="400" spans="2:6" s="3" customFormat="1" ht="18" customHeight="1">
      <c r="B400" s="2"/>
      <c r="C400" s="9" t="str">
        <f t="shared" si="6"/>
        <v>ENERO</v>
      </c>
      <c r="D400" s="5"/>
      <c r="E400" s="2"/>
      <c r="F400" s="8"/>
    </row>
    <row r="401" spans="2:6" s="3" customFormat="1" ht="18" customHeight="1">
      <c r="B401" s="2"/>
      <c r="C401" s="9" t="str">
        <f t="shared" si="6"/>
        <v>ENERO</v>
      </c>
      <c r="D401" s="5"/>
      <c r="E401" s="2"/>
      <c r="F401" s="8"/>
    </row>
    <row r="402" spans="2:6" s="3" customFormat="1" ht="18" customHeight="1">
      <c r="B402" s="2"/>
      <c r="C402" s="9" t="str">
        <f t="shared" si="6"/>
        <v>ENERO</v>
      </c>
      <c r="D402" s="5"/>
      <c r="E402" s="2"/>
      <c r="F402" s="8"/>
    </row>
    <row r="403" spans="2:6" s="3" customFormat="1" ht="18" customHeight="1">
      <c r="B403" s="2"/>
      <c r="C403" s="9" t="str">
        <f t="shared" si="6"/>
        <v>ENERO</v>
      </c>
      <c r="D403" s="5"/>
      <c r="E403" s="2"/>
      <c r="F403" s="8"/>
    </row>
    <row r="404" spans="2:6" s="3" customFormat="1" ht="18" customHeight="1">
      <c r="B404" s="2"/>
      <c r="C404" s="9" t="str">
        <f t="shared" si="6"/>
        <v>ENERO</v>
      </c>
      <c r="D404" s="5"/>
      <c r="E404" s="2"/>
      <c r="F404" s="8"/>
    </row>
    <row r="405" spans="2:6" s="3" customFormat="1" ht="18" customHeight="1">
      <c r="B405" s="2"/>
      <c r="C405" s="9" t="str">
        <f t="shared" si="6"/>
        <v>ENERO</v>
      </c>
      <c r="D405" s="5"/>
      <c r="E405" s="2"/>
      <c r="F405" s="8"/>
    </row>
    <row r="406" spans="2:6" s="3" customFormat="1" ht="18" customHeight="1">
      <c r="B406" s="2"/>
      <c r="C406" s="9" t="str">
        <f t="shared" si="6"/>
        <v>ENERO</v>
      </c>
      <c r="D406" s="5"/>
      <c r="E406" s="2"/>
      <c r="F406" s="8"/>
    </row>
    <row r="407" spans="2:6" s="3" customFormat="1" ht="18" customHeight="1">
      <c r="B407" s="2"/>
      <c r="C407" s="9" t="str">
        <f t="shared" si="6"/>
        <v>ENERO</v>
      </c>
      <c r="D407" s="5"/>
      <c r="E407" s="2"/>
      <c r="F407" s="8"/>
    </row>
    <row r="408" spans="2:6" s="3" customFormat="1" ht="18" customHeight="1">
      <c r="B408" s="2"/>
      <c r="C408" s="9" t="str">
        <f t="shared" si="6"/>
        <v>ENERO</v>
      </c>
      <c r="D408" s="5"/>
      <c r="E408" s="2"/>
      <c r="F408" s="8"/>
    </row>
    <row r="409" spans="2:6" s="3" customFormat="1" ht="18" customHeight="1">
      <c r="B409" s="2"/>
      <c r="C409" s="9" t="str">
        <f t="shared" si="6"/>
        <v>ENERO</v>
      </c>
      <c r="D409" s="5"/>
      <c r="E409" s="2"/>
      <c r="F409" s="8"/>
    </row>
    <row r="410" spans="2:6" s="3" customFormat="1" ht="18" customHeight="1">
      <c r="B410" s="2"/>
      <c r="C410" s="9" t="str">
        <f t="shared" si="6"/>
        <v>ENERO</v>
      </c>
      <c r="D410" s="5"/>
      <c r="E410" s="2"/>
      <c r="F410" s="8"/>
    </row>
    <row r="411" spans="2:6" s="3" customFormat="1" ht="18" customHeight="1">
      <c r="B411" s="2"/>
      <c r="C411" s="9" t="str">
        <f t="shared" si="6"/>
        <v>ENERO</v>
      </c>
      <c r="D411" s="5"/>
      <c r="E411" s="2"/>
      <c r="F411" s="8"/>
    </row>
    <row r="412" spans="2:6" s="3" customFormat="1" ht="18" customHeight="1">
      <c r="B412" s="2"/>
      <c r="C412" s="9" t="str">
        <f t="shared" si="6"/>
        <v>ENERO</v>
      </c>
      <c r="D412" s="5"/>
      <c r="E412" s="2"/>
      <c r="F412" s="8"/>
    </row>
    <row r="413" spans="2:6" s="3" customFormat="1" ht="18" customHeight="1">
      <c r="B413" s="2"/>
      <c r="C413" s="9" t="str">
        <f t="shared" si="6"/>
        <v>ENERO</v>
      </c>
      <c r="D413" s="5"/>
      <c r="E413" s="2"/>
      <c r="F413" s="8"/>
    </row>
    <row r="414" spans="2:6" s="3" customFormat="1" ht="18" customHeight="1">
      <c r="B414" s="2"/>
      <c r="C414" s="9" t="str">
        <f t="shared" si="6"/>
        <v>ENERO</v>
      </c>
      <c r="D414" s="5"/>
      <c r="E414" s="2"/>
      <c r="F414" s="8"/>
    </row>
    <row r="415" spans="2:6" s="3" customFormat="1" ht="18" customHeight="1">
      <c r="B415" s="2"/>
      <c r="C415" s="9" t="str">
        <f t="shared" si="6"/>
        <v>ENERO</v>
      </c>
      <c r="D415" s="5"/>
      <c r="E415" s="2"/>
      <c r="F415" s="8"/>
    </row>
    <row r="416" spans="2:6" s="3" customFormat="1" ht="18" customHeight="1">
      <c r="B416" s="2"/>
      <c r="C416" s="9" t="str">
        <f t="shared" si="6"/>
        <v>ENERO</v>
      </c>
      <c r="D416" s="5"/>
      <c r="E416" s="2"/>
      <c r="F416" s="8"/>
    </row>
    <row r="417" spans="2:6" s="3" customFormat="1" ht="18" customHeight="1">
      <c r="B417" s="2"/>
      <c r="C417" s="9" t="str">
        <f t="shared" si="6"/>
        <v>ENERO</v>
      </c>
      <c r="D417" s="5"/>
      <c r="E417" s="2"/>
      <c r="F417" s="8"/>
    </row>
    <row r="418" spans="2:6" s="3" customFormat="1" ht="18" customHeight="1">
      <c r="B418" s="2"/>
      <c r="C418" s="9" t="str">
        <f t="shared" si="6"/>
        <v>ENERO</v>
      </c>
      <c r="D418" s="5"/>
      <c r="E418" s="2"/>
      <c r="F418" s="8"/>
    </row>
    <row r="419" spans="2:6" s="3" customFormat="1" ht="18" customHeight="1">
      <c r="B419" s="2"/>
      <c r="C419" s="9" t="str">
        <f t="shared" si="6"/>
        <v>ENERO</v>
      </c>
      <c r="D419" s="5"/>
      <c r="E419" s="2"/>
      <c r="F419" s="8"/>
    </row>
    <row r="420" spans="2:6" s="3" customFormat="1" ht="18" customHeight="1">
      <c r="B420" s="2"/>
      <c r="C420" s="9" t="str">
        <f t="shared" si="6"/>
        <v>ENERO</v>
      </c>
      <c r="D420" s="5"/>
      <c r="E420" s="2"/>
      <c r="F420" s="8"/>
    </row>
    <row r="421" spans="2:6" s="3" customFormat="1" ht="18" customHeight="1">
      <c r="B421" s="2"/>
      <c r="C421" s="9" t="str">
        <f t="shared" si="6"/>
        <v>ENERO</v>
      </c>
      <c r="D421" s="5"/>
      <c r="E421" s="2"/>
      <c r="F421" s="8"/>
    </row>
    <row r="422" spans="2:6" s="3" customFormat="1" ht="18" customHeight="1">
      <c r="B422" s="2"/>
      <c r="C422" s="9" t="str">
        <f t="shared" si="6"/>
        <v>ENERO</v>
      </c>
      <c r="D422" s="5"/>
      <c r="E422" s="2"/>
      <c r="F422" s="8"/>
    </row>
    <row r="423" spans="2:6" s="3" customFormat="1" ht="18" customHeight="1">
      <c r="B423" s="2"/>
      <c r="C423" s="9" t="str">
        <f t="shared" si="6"/>
        <v>ENERO</v>
      </c>
      <c r="D423" s="5"/>
      <c r="E423" s="2"/>
      <c r="F423" s="8"/>
    </row>
    <row r="424" spans="2:6" s="3" customFormat="1" ht="18" customHeight="1">
      <c r="B424" s="2"/>
      <c r="C424" s="9" t="str">
        <f t="shared" si="6"/>
        <v>ENERO</v>
      </c>
      <c r="D424" s="5"/>
      <c r="E424" s="2"/>
      <c r="F424" s="8"/>
    </row>
    <row r="425" spans="2:6" s="3" customFormat="1" ht="18" customHeight="1">
      <c r="B425" s="2"/>
      <c r="C425" s="9" t="str">
        <f t="shared" si="6"/>
        <v>ENERO</v>
      </c>
      <c r="D425" s="5"/>
      <c r="E425" s="2"/>
      <c r="F425" s="8"/>
    </row>
    <row r="426" spans="2:6" s="3" customFormat="1" ht="18" customHeight="1">
      <c r="B426" s="2"/>
      <c r="C426" s="9" t="str">
        <f t="shared" si="6"/>
        <v>ENERO</v>
      </c>
      <c r="D426" s="5"/>
      <c r="E426" s="2"/>
      <c r="F426" s="8"/>
    </row>
    <row r="427" spans="2:6" s="3" customFormat="1" ht="18" customHeight="1">
      <c r="B427" s="2"/>
      <c r="C427" s="9" t="str">
        <f t="shared" si="6"/>
        <v>ENERO</v>
      </c>
      <c r="D427" s="5"/>
      <c r="E427" s="2"/>
      <c r="F427" s="8"/>
    </row>
    <row r="428" spans="2:6" s="3" customFormat="1" ht="18" customHeight="1">
      <c r="B428" s="2"/>
      <c r="C428" s="9" t="str">
        <f t="shared" si="6"/>
        <v>ENERO</v>
      </c>
      <c r="D428" s="5"/>
      <c r="E428" s="2"/>
      <c r="F428" s="8"/>
    </row>
    <row r="429" spans="2:6" s="3" customFormat="1" ht="18" customHeight="1">
      <c r="B429" s="2"/>
      <c r="C429" s="9" t="str">
        <f t="shared" si="6"/>
        <v>ENERO</v>
      </c>
      <c r="D429" s="5"/>
      <c r="E429" s="2"/>
      <c r="F429" s="8"/>
    </row>
    <row r="430" spans="2:6" s="3" customFormat="1" ht="18" customHeight="1">
      <c r="B430" s="2"/>
      <c r="C430" s="9" t="str">
        <f t="shared" si="6"/>
        <v>ENERO</v>
      </c>
      <c r="D430" s="5"/>
      <c r="E430" s="2"/>
      <c r="F430" s="8"/>
    </row>
    <row r="431" spans="2:6" s="3" customFormat="1" ht="18" customHeight="1">
      <c r="B431" s="2"/>
      <c r="C431" s="9" t="str">
        <f t="shared" si="6"/>
        <v>ENERO</v>
      </c>
      <c r="D431" s="5"/>
      <c r="E431" s="2"/>
      <c r="F431" s="8"/>
    </row>
    <row r="432" spans="2:6" s="3" customFormat="1" ht="18" customHeight="1">
      <c r="B432" s="2"/>
      <c r="C432" s="9" t="str">
        <f t="shared" si="6"/>
        <v>ENERO</v>
      </c>
      <c r="D432" s="5"/>
      <c r="E432" s="2"/>
      <c r="F432" s="8"/>
    </row>
    <row r="433" spans="2:66" s="3" customFormat="1" ht="18" customHeight="1">
      <c r="B433" s="2"/>
      <c r="C433" s="9" t="str">
        <f t="shared" si="6"/>
        <v>ENERO</v>
      </c>
      <c r="D433" s="5"/>
      <c r="E433" s="2"/>
      <c r="F433" s="8"/>
    </row>
    <row r="434" spans="2:66" s="3" customFormat="1" ht="18" customHeight="1">
      <c r="B434" s="2"/>
      <c r="C434" s="9" t="str">
        <f t="shared" si="6"/>
        <v>ENERO</v>
      </c>
      <c r="D434" s="5"/>
      <c r="E434" s="2"/>
      <c r="F434" s="8"/>
    </row>
    <row r="435" spans="2:66">
      <c r="BN435" s="3"/>
    </row>
  </sheetData>
  <autoFilter ref="B9:F434"/>
  <dataValidations count="1">
    <dataValidation type="list" allowBlank="1" showInputMessage="1" showErrorMessage="1" sqref="D10:D201">
      <formula1>$BN$5:$BN$14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B2:CZ22"/>
  <sheetViews>
    <sheetView showGridLines="0" workbookViewId="0">
      <selection activeCell="D14" sqref="D14"/>
    </sheetView>
  </sheetViews>
  <sheetFormatPr baseColWidth="10" defaultRowHeight="15"/>
  <cols>
    <col min="1" max="1" width="2.85546875" customWidth="1"/>
    <col min="2" max="2" width="32" customWidth="1"/>
    <col min="3" max="15" width="13.7109375" customWidth="1"/>
    <col min="98" max="98" width="32.140625" bestFit="1" customWidth="1"/>
    <col min="99" max="99" width="13.85546875" customWidth="1"/>
    <col min="100" max="100" width="32.140625" bestFit="1" customWidth="1"/>
    <col min="102" max="102" width="11.85546875" bestFit="1" customWidth="1"/>
  </cols>
  <sheetData>
    <row r="2" spans="2:104" ht="40.5" customHeight="1" thickBot="1">
      <c r="B2" s="20" t="s">
        <v>33</v>
      </c>
      <c r="C2" s="21"/>
      <c r="D2" s="21"/>
      <c r="E2" s="21"/>
      <c r="F2" s="21"/>
      <c r="G2" s="21"/>
      <c r="H2" s="21"/>
    </row>
    <row r="3" spans="2:104" ht="18" customHeight="1" thickBot="1">
      <c r="B3" s="22"/>
      <c r="C3" s="23"/>
      <c r="D3" s="23"/>
      <c r="E3" s="23"/>
      <c r="F3" s="23"/>
      <c r="G3" s="23"/>
      <c r="H3" s="23"/>
      <c r="I3" s="71"/>
    </row>
    <row r="4" spans="2:104" ht="18" customHeight="1" thickBot="1">
      <c r="B4" s="30" t="s">
        <v>34</v>
      </c>
      <c r="C4" s="58">
        <f>SUM(C21:N21)</f>
        <v>0</v>
      </c>
      <c r="D4" s="23"/>
      <c r="E4" s="48" t="s">
        <v>39</v>
      </c>
      <c r="F4" s="48"/>
      <c r="G4" s="72" t="str">
        <f>VLOOKUP(I4,CU11:CV20,2,FALSE)</f>
        <v>Alimentos</v>
      </c>
      <c r="H4" s="73"/>
      <c r="I4" s="75">
        <f>LARGE(CU11:CV20,1)</f>
        <v>0</v>
      </c>
      <c r="J4" s="70"/>
    </row>
    <row r="5" spans="2:104" ht="18" customHeight="1" thickBot="1">
      <c r="B5" s="30" t="s">
        <v>35</v>
      </c>
      <c r="C5" s="59">
        <f>MAX(C11:N20)</f>
        <v>0</v>
      </c>
      <c r="E5" s="48" t="s">
        <v>40</v>
      </c>
      <c r="F5" s="48"/>
      <c r="G5" s="74" t="str">
        <f>VLOOKUP(H5,CY11:CZ22,2,FALSE)</f>
        <v>ENERO</v>
      </c>
      <c r="H5" s="75">
        <f>LARGE(CY11:CY22,1)</f>
        <v>0</v>
      </c>
      <c r="I5" s="70"/>
    </row>
    <row r="6" spans="2:104" ht="18" customHeight="1" thickBot="1">
      <c r="B6" s="30" t="s">
        <v>36</v>
      </c>
      <c r="C6" s="59">
        <f>MIN(C11:N21)</f>
        <v>0</v>
      </c>
      <c r="H6" s="69"/>
    </row>
    <row r="8" spans="2:104" ht="27" customHeight="1" thickBot="1">
      <c r="C8" s="45" t="s">
        <v>26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2:104">
      <c r="B9" s="43" t="s">
        <v>2</v>
      </c>
      <c r="C9" s="52" t="s">
        <v>1</v>
      </c>
      <c r="D9" s="54" t="s">
        <v>9</v>
      </c>
      <c r="E9" s="52" t="s">
        <v>10</v>
      </c>
      <c r="F9" s="51" t="s">
        <v>11</v>
      </c>
      <c r="G9" s="49" t="s">
        <v>12</v>
      </c>
      <c r="H9" s="49" t="s">
        <v>13</v>
      </c>
      <c r="I9" s="49" t="s">
        <v>14</v>
      </c>
      <c r="J9" s="52" t="s">
        <v>15</v>
      </c>
      <c r="K9" s="51" t="s">
        <v>16</v>
      </c>
      <c r="L9" s="52" t="s">
        <v>17</v>
      </c>
      <c r="M9" s="52" t="s">
        <v>18</v>
      </c>
      <c r="N9" s="51" t="s">
        <v>19</v>
      </c>
      <c r="O9" s="46" t="s">
        <v>37</v>
      </c>
      <c r="CV9" s="43" t="s">
        <v>2</v>
      </c>
    </row>
    <row r="10" spans="2:104" ht="15.75" thickBot="1">
      <c r="B10" s="44"/>
      <c r="C10" s="53"/>
      <c r="D10" s="54"/>
      <c r="E10" s="53"/>
      <c r="F10" s="51"/>
      <c r="G10" s="50"/>
      <c r="H10" s="50"/>
      <c r="I10" s="50"/>
      <c r="J10" s="53"/>
      <c r="K10" s="51"/>
      <c r="L10" s="53"/>
      <c r="M10" s="53"/>
      <c r="N10" s="51"/>
      <c r="O10" s="47"/>
      <c r="CU10" s="60" t="s">
        <v>43</v>
      </c>
      <c r="CV10" s="44"/>
      <c r="CZ10" s="60" t="s">
        <v>26</v>
      </c>
    </row>
    <row r="11" spans="2:104" ht="21" customHeight="1" thickBot="1">
      <c r="B11" s="64" t="s">
        <v>6</v>
      </c>
      <c r="C11" s="37">
        <f>SUMIFS('Control de gastos'!$F:$F,'Control de gastos'!$D:$D,"Alimentos",'Control de gastos'!$C:$C,"ENERO")</f>
        <v>0</v>
      </c>
      <c r="D11" s="37">
        <f>SUMIFS('Control de gastos'!$F:$F,'Control de gastos'!$D:$D,"Alimentos",'Control de gastos'!$C:$C,"FEBRERO")</f>
        <v>0</v>
      </c>
      <c r="E11" s="37">
        <f>SUMIFS('Control de gastos'!$F:$F,'Control de gastos'!$D:$D,"Alimentos",'Control de gastos'!$C:$C,"MARZO")</f>
        <v>0</v>
      </c>
      <c r="F11" s="37">
        <f>SUMIFS('Control de gastos'!$F:$F,'Control de gastos'!$D:$D,"Alimentos",'Control de gastos'!$C:$C,"ABRIL")</f>
        <v>0</v>
      </c>
      <c r="G11" s="37">
        <f>SUMIFS('Control de gastos'!$F:$F,'Control de gastos'!$D:$D,"Alimentos",'Control de gastos'!$C:$C,"MAYO")</f>
        <v>0</v>
      </c>
      <c r="H11" s="31">
        <f>SUMIFS('Control de gastos'!$F:$F,'Control de gastos'!$D:$D,"Alimentos",'Control de gastos'!$C:$C,"JUNIO")</f>
        <v>0</v>
      </c>
      <c r="I11" s="31">
        <f>SUMIFS('Control de gastos'!$F:$F,'Control de gastos'!$D:$D,"Alimentos",'Control de gastos'!$C:$C,"JULIO")</f>
        <v>0</v>
      </c>
      <c r="J11" s="31">
        <f>SUMIFS('Control de gastos'!$F:$F,'Control de gastos'!$D:$D,"Alimentos",'Control de gastos'!$C:$C,"AGOSTO")</f>
        <v>0</v>
      </c>
      <c r="K11" s="40">
        <f>SUMIFS('Control de gastos'!$F:$F,'Control de gastos'!$D:$D,"Alimentos",'Control de gastos'!$C:$C,"SEPTIEMBRE")</f>
        <v>0</v>
      </c>
      <c r="L11" s="31">
        <f>SUMIFS('Control de gastos'!$F:$F,'Control de gastos'!$D:$D,"Alimentos",'Control de gastos'!$C:$C,"OCTUBRE")</f>
        <v>0</v>
      </c>
      <c r="M11" s="40">
        <f>SUMIFS('Control de gastos'!$F:$F,'Control de gastos'!$D:$D,"Alimentos",'Control de gastos'!$C:$C,"NOVIEMBRE")</f>
        <v>0</v>
      </c>
      <c r="N11" s="37">
        <f>SUMIFS('Control de gastos'!$F:$F,'Control de gastos'!$D:$D,"Alimentos",'Control de gastos'!$C:$C,"DICIEMBRE")</f>
        <v>0</v>
      </c>
      <c r="O11" s="55">
        <f>SUM(C11:N11)</f>
        <v>0</v>
      </c>
      <c r="CU11" s="61">
        <f>O11</f>
        <v>0</v>
      </c>
      <c r="CV11" s="32" t="s">
        <v>6</v>
      </c>
      <c r="CW11" s="66"/>
      <c r="CY11" s="68">
        <f>$C$21</f>
        <v>0</v>
      </c>
      <c r="CZ11" s="65" t="s">
        <v>1</v>
      </c>
    </row>
    <row r="12" spans="2:104" ht="21" customHeight="1" thickBot="1">
      <c r="B12" s="34" t="s">
        <v>7</v>
      </c>
      <c r="C12" s="38">
        <f>SUMIFS('Control de gastos'!$F:$F,'Control de gastos'!$D:$D,"Educación",'Control de gastos'!$C:$C,"ENERO")</f>
        <v>0</v>
      </c>
      <c r="D12" s="38">
        <f>SUMIFS('Control de gastos'!$F:$F,'Control de gastos'!$D:$D,"Educación",'Control de gastos'!$C:$C,"FEBRERO")</f>
        <v>0</v>
      </c>
      <c r="E12" s="38">
        <f>SUMIFS('Control de gastos'!$F:$F,'Control de gastos'!$D:$D,"Educación",'Control de gastos'!$C:$C,"MARZO")</f>
        <v>0</v>
      </c>
      <c r="F12" s="38">
        <f>SUMIFS('Control de gastos'!$F:$F,'Control de gastos'!$D:$D,"Educación",'Control de gastos'!$C:$C,"ABRIL")</f>
        <v>0</v>
      </c>
      <c r="G12" s="38">
        <f>SUMIFS('Control de gastos'!$F:$F,'Control de gastos'!$D:$D,"Educación",'Control de gastos'!$C:$C,"MAYO")</f>
        <v>0</v>
      </c>
      <c r="H12" s="38">
        <f>SUMIFS('Control de gastos'!$F:$F,'Control de gastos'!$D:$D,"Educación",'Control de gastos'!$C:$C,"JUNIO")</f>
        <v>0</v>
      </c>
      <c r="I12" s="38">
        <f>SUMIFS('Control de gastos'!$F:$F,'Control de gastos'!$D:$D,"Educación",'Control de gastos'!$C:$C,"JULIO")</f>
        <v>0</v>
      </c>
      <c r="J12" s="38">
        <f>SUMIFS('Control de gastos'!$F:$F,'Control de gastos'!$D:$D,"Educación",'Control de gastos'!$C:$C,"AGOSTO")</f>
        <v>0</v>
      </c>
      <c r="K12" s="41">
        <f>SUMIFS('Control de gastos'!$F:$F,'Control de gastos'!$D:$D,"Educación",'Control de gastos'!$C:$C,"SEPTIEMBRE")</f>
        <v>0</v>
      </c>
      <c r="L12" s="38">
        <f>SUMIFS('Control de gastos'!$F:$F,'Control de gastos'!$D:$D,"Educación",'Control de gastos'!$C:$C,"OCTUBRE")</f>
        <v>0</v>
      </c>
      <c r="M12" s="41">
        <f>SUMIFS('Control de gastos'!$F:$F,'Control de gastos'!$D:$D,"Educación",'Control de gastos'!$C:$C,"NOVIEMBRE")</f>
        <v>0</v>
      </c>
      <c r="N12" s="38">
        <f>SUMIFS('Control de gastos'!$F:$F,'Control de gastos'!$D:$D,"Educación",'Control de gastos'!$C:$C,"DICIEMBRE")</f>
        <v>0</v>
      </c>
      <c r="O12" s="56">
        <f t="shared" ref="O12:O20" si="0">SUM(C12:N12)</f>
        <v>0</v>
      </c>
      <c r="CU12" s="62">
        <f t="shared" ref="CU12:CU20" si="1">O12</f>
        <v>0</v>
      </c>
      <c r="CV12" s="33" t="s">
        <v>7</v>
      </c>
      <c r="CW12" s="66"/>
      <c r="CY12" s="68">
        <f>$D$21</f>
        <v>0</v>
      </c>
      <c r="CZ12" s="65" t="s">
        <v>9</v>
      </c>
    </row>
    <row r="13" spans="2:104" ht="21" customHeight="1" thickBot="1">
      <c r="B13" s="34" t="s">
        <v>8</v>
      </c>
      <c r="C13" s="38">
        <f>SUMIFS('Control de gastos'!$F:$F,'Control de gastos'!$D:$D,"Servicios básicos",'Control de gastos'!$C:$C,"ENERO")</f>
        <v>0</v>
      </c>
      <c r="D13" s="38">
        <f>SUMIFS('Control de gastos'!$F:$F,'Control de gastos'!$D:$D,"Servicios básicos",'Control de gastos'!$C:$C,"FEBRERO")</f>
        <v>0</v>
      </c>
      <c r="E13" s="38">
        <f>SUMIFS('Control de gastos'!$F:$F,'Control de gastos'!$D:$D,"Servicios básicos",'Control de gastos'!$C:$C,"MARZO")</f>
        <v>0</v>
      </c>
      <c r="F13" s="38">
        <f>SUMIFS('Control de gastos'!$F:$F,'Control de gastos'!$D:$D,"Servicios básicos",'Control de gastos'!$C:$C,"ABRIL")</f>
        <v>0</v>
      </c>
      <c r="G13" s="38">
        <f>SUMIFS('Control de gastos'!$F:$F,'Control de gastos'!$D:$D,"Servicios básicos",'Control de gastos'!$C:$C,"MAYO")</f>
        <v>0</v>
      </c>
      <c r="H13" s="38">
        <f>SUMIFS('Control de gastos'!$F:$F,'Control de gastos'!$D:$D,"Servicios básicos",'Control de gastos'!$C:$C,"JUNIO")</f>
        <v>0</v>
      </c>
      <c r="I13" s="38">
        <f>SUMIFS('Control de gastos'!$F:$F,'Control de gastos'!$D:$D,"Servicios básicos",'Control de gastos'!$C:$C,"JULIO")</f>
        <v>0</v>
      </c>
      <c r="J13" s="38">
        <f>SUMIFS('Control de gastos'!$F:$F,'Control de gastos'!$D:$D,"Servicios básicos",'Control de gastos'!$C:$C,"AGOSTO")</f>
        <v>0</v>
      </c>
      <c r="K13" s="41">
        <f>SUMIFS('Control de gastos'!$F:$F,'Control de gastos'!$D:$D,"Servicios básicos",'Control de gastos'!$C:$C,"SEPTIEMBRE")</f>
        <v>0</v>
      </c>
      <c r="L13" s="38">
        <f>SUMIFS('Control de gastos'!$F:$F,'Control de gastos'!$D:$D,"Servicios básicos",'Control de gastos'!$C:$C,"OCTUBRE")</f>
        <v>0</v>
      </c>
      <c r="M13" s="41">
        <f>SUMIFS('Control de gastos'!$F:$F,'Control de gastos'!$D:$D,"Servicios básicos",'Control de gastos'!$C:$C,"NOVIEMBRE")</f>
        <v>0</v>
      </c>
      <c r="N13" s="38">
        <f>SUMIFS('Control de gastos'!$F:$F,'Control de gastos'!$D:$D,"Servicios básicos",'Control de gastos'!$C:$C,"DICIEMBRE")</f>
        <v>0</v>
      </c>
      <c r="O13" s="56">
        <f t="shared" si="0"/>
        <v>0</v>
      </c>
      <c r="CU13" s="62">
        <f t="shared" si="1"/>
        <v>0</v>
      </c>
      <c r="CV13" s="33" t="s">
        <v>8</v>
      </c>
      <c r="CW13" s="66"/>
      <c r="CY13" s="68">
        <f>$E$21</f>
        <v>0</v>
      </c>
      <c r="CZ13" s="65" t="s">
        <v>10</v>
      </c>
    </row>
    <row r="14" spans="2:104" ht="21" customHeight="1" thickBot="1">
      <c r="B14" s="34" t="s">
        <v>42</v>
      </c>
      <c r="C14" s="38">
        <f>SUMIFS('Control de gastos'!$F:$F,'Control de gastos'!$D:$D,"Transporte/vehículo",'Control de gastos'!$C:$C,"ENERO")</f>
        <v>0</v>
      </c>
      <c r="D14" s="38">
        <f>SUMIFS('Control de gastos'!$F:$F,'Control de gastos'!$D:$D,"Transporte/vehículo",'Control de gastos'!$C:$C,"FEBRERO")</f>
        <v>0</v>
      </c>
      <c r="E14" s="38">
        <f>SUMIFS('Control de gastos'!$F:$F,'Control de gastos'!$D:$D,"Transporte/vehículo",'Control de gastos'!$C:$C,"MARZO")</f>
        <v>0</v>
      </c>
      <c r="F14" s="38">
        <f>SUMIFS('Control de gastos'!$F:$F,'Control de gastos'!$D:$D,"Transporte/vehículo",'Control de gastos'!$C:$C,"ABRIL")</f>
        <v>0</v>
      </c>
      <c r="G14" s="38">
        <f>SUMIFS('Control de gastos'!$F:$F,'Control de gastos'!$D:$D,"Transporte/vehículo",'Control de gastos'!$C:$C,"MAYO")</f>
        <v>0</v>
      </c>
      <c r="H14" s="38">
        <f>SUMIFS('Control de gastos'!$F:$F,'Control de gastos'!$D:$D,"Transporte/vehículo",'Control de gastos'!$C:$C,"JUNIO")</f>
        <v>0</v>
      </c>
      <c r="I14" s="38">
        <f>SUMIFS('Control de gastos'!$F:$F,'Control de gastos'!$D:$D,"Transporte/vehículo",'Control de gastos'!$C:$C,"JULIO")</f>
        <v>0</v>
      </c>
      <c r="J14" s="38">
        <f>SUMIFS('Control de gastos'!$F:$F,'Control de gastos'!$D:$D,"Transporte/vehículo",'Control de gastos'!$C:$C,"AGOSTO")</f>
        <v>0</v>
      </c>
      <c r="K14" s="41">
        <f>SUMIFS('Control de gastos'!$F:$F,'Control de gastos'!$D:$D,"Transporte/vehículo",'Control de gastos'!$C:$C,"SEPTIEMBRE")</f>
        <v>0</v>
      </c>
      <c r="L14" s="38">
        <f>SUMIFS('Control de gastos'!$F:$F,'Control de gastos'!$D:$D,"Transporte/vehículo",'Control de gastos'!$C:$C,"OCTUBRE")</f>
        <v>0</v>
      </c>
      <c r="M14" s="41">
        <f>SUMIFS('Control de gastos'!$F:$F,'Control de gastos'!$D:$D,"Transporte/vehículo",'Control de gastos'!$C:$C,"NOVIEMBRE")</f>
        <v>0</v>
      </c>
      <c r="N14" s="38">
        <f>SUMIFS('Control de gastos'!$F:$F,'Control de gastos'!$D:$D,"Transporte/vehículo",'Control de gastos'!$C:$C,"DICIEMBRE")</f>
        <v>0</v>
      </c>
      <c r="O14" s="56">
        <f t="shared" si="0"/>
        <v>0</v>
      </c>
      <c r="CU14" s="62">
        <f t="shared" si="1"/>
        <v>0</v>
      </c>
      <c r="CV14" s="33" t="s">
        <v>42</v>
      </c>
      <c r="CW14" s="66"/>
      <c r="CY14" s="68">
        <f>$F$21</f>
        <v>0</v>
      </c>
      <c r="CZ14" s="65" t="s">
        <v>11</v>
      </c>
    </row>
    <row r="15" spans="2:104" ht="21" customHeight="1" thickBot="1">
      <c r="B15" s="34" t="s">
        <v>22</v>
      </c>
      <c r="C15" s="38">
        <f>SUMIFS('Control de gastos'!$F:$F,'Control de gastos'!$D:$D,"Vivienda",'Control de gastos'!$C:$C,"ENERO")</f>
        <v>0</v>
      </c>
      <c r="D15" s="38">
        <f>SUMIFS('Control de gastos'!$F:$F,'Control de gastos'!$D:$D,"Vivienda",'Control de gastos'!$C:$C,"FEBRERO")</f>
        <v>0</v>
      </c>
      <c r="E15" s="38">
        <f>SUMIFS('Control de gastos'!$F:$F,'Control de gastos'!$D:$D,"Vivienda",'Control de gastos'!$C:$C,"MARZO")</f>
        <v>0</v>
      </c>
      <c r="F15" s="38">
        <f>SUMIFS('Control de gastos'!$F:$F,'Control de gastos'!$D:$D,"Vivienda",'Control de gastos'!$C:$C,"ABRIL")</f>
        <v>0</v>
      </c>
      <c r="G15" s="38">
        <f>SUMIFS('Control de gastos'!$F:$F,'Control de gastos'!$D:$D,"Vivienda",'Control de gastos'!$C:$C,"MAYO")</f>
        <v>0</v>
      </c>
      <c r="H15" s="38">
        <f>SUMIFS('Control de gastos'!$F:$F,'Control de gastos'!$D:$D,"Vivienda",'Control de gastos'!$C:$C,"JUNIO")</f>
        <v>0</v>
      </c>
      <c r="I15" s="38">
        <f>SUMIFS('Control de gastos'!$F:$F,'Control de gastos'!$D:$D,"Vivienda",'Control de gastos'!$C:$C,"JULIO")</f>
        <v>0</v>
      </c>
      <c r="J15" s="38">
        <f>SUMIFS('Control de gastos'!$F:$F,'Control de gastos'!$D:$D,"Vivienda",'Control de gastos'!$C:$C,"AGOSTO")</f>
        <v>0</v>
      </c>
      <c r="K15" s="41">
        <f>SUMIFS('Control de gastos'!$F:$F,'Control de gastos'!$D:$D,"Vivienda",'Control de gastos'!$C:$C,"SEPTIEMBRE")</f>
        <v>0</v>
      </c>
      <c r="L15" s="38">
        <f>SUMIFS('Control de gastos'!$F:$F,'Control de gastos'!$D:$D,"Vivienda",'Control de gastos'!$C:$C,"OCTUBRE")</f>
        <v>0</v>
      </c>
      <c r="M15" s="41">
        <f>SUMIFS('Control de gastos'!$F:$F,'Control de gastos'!$D:$D,"Vivienda",'Control de gastos'!$C:$C,"NOVIEMBRE")</f>
        <v>0</v>
      </c>
      <c r="N15" s="38">
        <f>SUMIFS('Control de gastos'!$F:$F,'Control de gastos'!$D:$D,"Vivienda",'Control de gastos'!$C:$C,"DICIEMBRE")</f>
        <v>0</v>
      </c>
      <c r="O15" s="56">
        <f t="shared" si="0"/>
        <v>0</v>
      </c>
      <c r="CU15" s="62">
        <f t="shared" si="1"/>
        <v>0</v>
      </c>
      <c r="CV15" s="33" t="s">
        <v>22</v>
      </c>
      <c r="CW15" s="66"/>
      <c r="CY15" s="68">
        <f>$G$21</f>
        <v>0</v>
      </c>
      <c r="CZ15" s="65" t="s">
        <v>12</v>
      </c>
    </row>
    <row r="16" spans="2:104" ht="21" customHeight="1" thickBot="1">
      <c r="B16" s="34" t="s">
        <v>20</v>
      </c>
      <c r="C16" s="38">
        <f>SUMIFS('Control de gastos'!$F:$F,'Control de gastos'!$D:$D,"Préstamos",'Control de gastos'!$C:$C,"ENERO")</f>
        <v>0</v>
      </c>
      <c r="D16" s="38">
        <f>SUMIFS('Control de gastos'!$F:$F,'Control de gastos'!$D:$D,"Préstamos",'Control de gastos'!$C:$C,"FEBRERO")</f>
        <v>0</v>
      </c>
      <c r="E16" s="38">
        <f>SUMIFS('Control de gastos'!$F:$F,'Control de gastos'!$D:$D,"Préstamos",'Control de gastos'!$C:$C,"MARZO")</f>
        <v>0</v>
      </c>
      <c r="F16" s="38">
        <f>SUMIFS('Control de gastos'!$F:$F,'Control de gastos'!$D:$D,"Préstamos",'Control de gastos'!$C:$C,"ABRIL")</f>
        <v>0</v>
      </c>
      <c r="G16" s="38">
        <f>SUMIFS('Control de gastos'!$F:$F,'Control de gastos'!$D:$D,"Préstamos",'Control de gastos'!$C:$C,"MAYO")</f>
        <v>0</v>
      </c>
      <c r="H16" s="38">
        <f>SUMIFS('Control de gastos'!$F:$F,'Control de gastos'!$D:$D,"Préstamos",'Control de gastos'!$C:$C,"JUNIO")</f>
        <v>0</v>
      </c>
      <c r="I16" s="38">
        <f>SUMIFS('Control de gastos'!$F:$F,'Control de gastos'!$D:$D,"Préstamos",'Control de gastos'!$C:$C,"JULIO")</f>
        <v>0</v>
      </c>
      <c r="J16" s="38">
        <f>SUMIFS('Control de gastos'!$F:$F,'Control de gastos'!$D:$D,"Préstamos",'Control de gastos'!$C:$C,"AGOSTO")</f>
        <v>0</v>
      </c>
      <c r="K16" s="41">
        <f>SUMIFS('Control de gastos'!$F:$F,'Control de gastos'!$D:$D,"Préstamos",'Control de gastos'!$C:$C,"SEPTIEMBRE")</f>
        <v>0</v>
      </c>
      <c r="L16" s="38">
        <f>SUMIFS('Control de gastos'!$F:$F,'Control de gastos'!$D:$D,"Préstamos",'Control de gastos'!$C:$C,"OCTUBRE")</f>
        <v>0</v>
      </c>
      <c r="M16" s="41">
        <f>SUMIFS('Control de gastos'!$F:$F,'Control de gastos'!$D:$D,"Préstamos",'Control de gastos'!$C:$C,"NOVIEMBRE")</f>
        <v>0</v>
      </c>
      <c r="N16" s="38">
        <f>SUMIFS('Control de gastos'!$F:$F,'Control de gastos'!$D:$D,"Préstamos",'Control de gastos'!$C:$C,"DICIEMBRE")</f>
        <v>0</v>
      </c>
      <c r="O16" s="56">
        <f>SUM(C16:N16)</f>
        <v>0</v>
      </c>
      <c r="CU16" s="62">
        <f t="shared" si="1"/>
        <v>0</v>
      </c>
      <c r="CV16" s="33" t="s">
        <v>20</v>
      </c>
      <c r="CW16" s="66"/>
      <c r="CY16" s="68">
        <f>$H$21</f>
        <v>0</v>
      </c>
      <c r="CZ16" s="65" t="s">
        <v>13</v>
      </c>
    </row>
    <row r="17" spans="2:104" ht="21" customHeight="1" thickBot="1">
      <c r="B17" s="34" t="s">
        <v>24</v>
      </c>
      <c r="C17" s="38">
        <f>SUMIFS('Control de gastos'!$F:$F,'Control de gastos'!$D:$D,"Ropa y calzado",'Control de gastos'!$C:$C,"ENERO")</f>
        <v>0</v>
      </c>
      <c r="D17" s="38">
        <f>SUMIFS('Control de gastos'!$F:$F,'Control de gastos'!$D:$D,"Ropa y calzado",'Control de gastos'!$C:$C,"FEBRERO")</f>
        <v>0</v>
      </c>
      <c r="E17" s="38">
        <f>SUMIFS('Control de gastos'!$F:$F,'Control de gastos'!$D:$D,"Ropa y calzado",'Control de gastos'!$C:$C,"MARZO")</f>
        <v>0</v>
      </c>
      <c r="F17" s="38">
        <f>SUMIFS('Control de gastos'!$F:$F,'Control de gastos'!$D:$D,"Ropa y calzado",'Control de gastos'!$C:$C,"ABRIL")</f>
        <v>0</v>
      </c>
      <c r="G17" s="38">
        <f>SUMIFS('Control de gastos'!$F:$F,'Control de gastos'!$D:$D,"Ropa y calzado",'Control de gastos'!$C:$C,"MAYO")</f>
        <v>0</v>
      </c>
      <c r="H17" s="38">
        <f>SUMIFS('Control de gastos'!$F:$F,'Control de gastos'!$D:$D,"Ropa y calzado",'Control de gastos'!$C:$C,"JUNIO")</f>
        <v>0</v>
      </c>
      <c r="I17" s="38">
        <f>SUMIFS('Control de gastos'!$F:$F,'Control de gastos'!$D:$D,"Ropa y calzado",'Control de gastos'!$C:$C,"JULIO")</f>
        <v>0</v>
      </c>
      <c r="J17" s="38">
        <f>SUMIFS('Control de gastos'!$F:$F,'Control de gastos'!$D:$D,"Ropa y calzado",'Control de gastos'!$C:$C,"AGOSTO")</f>
        <v>0</v>
      </c>
      <c r="K17" s="41">
        <f>SUMIFS('Control de gastos'!$F:$F,'Control de gastos'!$D:$D,"Ropa y calzado",'Control de gastos'!$C:$C,"SEPTIEMBRE")</f>
        <v>0</v>
      </c>
      <c r="L17" s="38">
        <f>SUMIFS('Control de gastos'!$F:$F,'Control de gastos'!$D:$D,"Ropa y calzado",'Control de gastos'!$C:$C,"OCTUBRE")</f>
        <v>0</v>
      </c>
      <c r="M17" s="41">
        <f>SUMIFS('Control de gastos'!$F:$F,'Control de gastos'!$D:$D,"Ropa y calzado",'Control de gastos'!$C:$C,"NOVIEMBRE")</f>
        <v>0</v>
      </c>
      <c r="N17" s="38">
        <f>SUMIFS('Control de gastos'!$F:$F,'Control de gastos'!$D:$D,"Ropa y calzado",'Control de gastos'!$C:$C,"DICIEMBRE")</f>
        <v>0</v>
      </c>
      <c r="O17" s="55">
        <f>SUM(C17:N17)</f>
        <v>0</v>
      </c>
      <c r="CU17" s="61">
        <f t="shared" si="1"/>
        <v>0</v>
      </c>
      <c r="CV17" s="34" t="s">
        <v>24</v>
      </c>
      <c r="CW17" s="66"/>
      <c r="CY17" s="68">
        <f>$I$21</f>
        <v>0</v>
      </c>
      <c r="CZ17" s="65" t="s">
        <v>14</v>
      </c>
    </row>
    <row r="18" spans="2:104" ht="21" customHeight="1" thickBot="1">
      <c r="B18" s="35" t="s">
        <v>23</v>
      </c>
      <c r="C18" s="38">
        <f>SUMIFS('Control de gastos'!$F:$F,'Control de gastos'!$D:$D,"Equipos electrónicos/computación",'Control de gastos'!$C:$C,"ENERO")</f>
        <v>0</v>
      </c>
      <c r="D18" s="38">
        <f>SUMIFS('Control de gastos'!$F:$F,'Control de gastos'!$D:$D,"Equipos electrónicos/computación",'Control de gastos'!$C:$C,"FEBRERO")</f>
        <v>0</v>
      </c>
      <c r="E18" s="38">
        <f>SUMIFS('Control de gastos'!$F:$F,'Control de gastos'!$D:$D,"Equipos electrónicos/computación",'Control de gastos'!$C:$C,"MARZO")</f>
        <v>0</v>
      </c>
      <c r="F18" s="38">
        <f>SUMIFS('Control de gastos'!$F:$F,'Control de gastos'!$D:$D,"Equipos electrónicos/computación",'Control de gastos'!$C:$C,"ABRIL")</f>
        <v>0</v>
      </c>
      <c r="G18" s="38">
        <f>SUMIFS('Control de gastos'!$F:$F,'Control de gastos'!$D:$D,"Equipos electrónicos/computación",'Control de gastos'!$C:$C,"MAYO")</f>
        <v>0</v>
      </c>
      <c r="H18" s="38">
        <f>SUMIFS('Control de gastos'!$F:$F,'Control de gastos'!$D:$D,"Equipos electrónicos/computación",'Control de gastos'!$C:$C,"JUNIO")</f>
        <v>0</v>
      </c>
      <c r="I18" s="38">
        <f>SUMIFS('Control de gastos'!$F:$F,'Control de gastos'!$D:$D,"Equipos electrónicos/computación",'Control de gastos'!$C:$C,"JULIO")</f>
        <v>0</v>
      </c>
      <c r="J18" s="38">
        <f>SUMIFS('Control de gastos'!$F:$F,'Control de gastos'!$D:$D,"Equipos electrónicos/computación",'Control de gastos'!$C:$C,"AGOSTO")</f>
        <v>0</v>
      </c>
      <c r="K18" s="41">
        <f>SUMIFS('Control de gastos'!$F:$F,'Control de gastos'!$D:$D,"Equipos electrónicos/computación",'Control de gastos'!$C:$C,"SEPTIEMBRE")</f>
        <v>0</v>
      </c>
      <c r="L18" s="38">
        <f>SUMIFS('Control de gastos'!$F:$F,'Control de gastos'!$D:$D,"Equipos electrónicos/computación",'Control de gastos'!$C:$C,"OCTUBRE")</f>
        <v>0</v>
      </c>
      <c r="M18" s="41">
        <f>SUMIFS('Control de gastos'!$F:$F,'Control de gastos'!$D:$D,"Equipos electrónicos/computación",'Control de gastos'!$C:$C,"NOVIEMBRE")</f>
        <v>0</v>
      </c>
      <c r="N18" s="38">
        <f>SUMIFS('Control de gastos'!$F:$F,'Control de gastos'!$D:$D,"Equipos electrónicos/computación",'Control de gastos'!$C:$C,"DICIEMBRE")</f>
        <v>0</v>
      </c>
      <c r="O18" s="57">
        <f t="shared" si="0"/>
        <v>0</v>
      </c>
      <c r="CU18" s="63">
        <f t="shared" si="1"/>
        <v>0</v>
      </c>
      <c r="CV18" s="35" t="s">
        <v>23</v>
      </c>
      <c r="CW18" s="23"/>
      <c r="CY18" s="68">
        <f>$J$21</f>
        <v>0</v>
      </c>
      <c r="CZ18" s="65" t="s">
        <v>15</v>
      </c>
    </row>
    <row r="19" spans="2:104" ht="21" customHeight="1" thickBot="1">
      <c r="B19" s="34" t="s">
        <v>21</v>
      </c>
      <c r="C19" s="38">
        <f>SUMIFS('Control de gastos'!$F:$F,'Control de gastos'!$D:$D,"Entretenimiento",'Control de gastos'!$C:$C,"ENERO")</f>
        <v>0</v>
      </c>
      <c r="D19" s="38">
        <f>SUMIFS('Control de gastos'!$F:$F,'Control de gastos'!$D:$D,"Entretenimiento",'Control de gastos'!$C:$C,"FEBRERO")</f>
        <v>0</v>
      </c>
      <c r="E19" s="38">
        <f>SUMIFS('Control de gastos'!$F:$F,'Control de gastos'!$D:$D,"Entretenimiento",'Control de gastos'!$C:$C,"MARZO")</f>
        <v>0</v>
      </c>
      <c r="F19" s="38">
        <f>SUMIFS('Control de gastos'!$F:$F,'Control de gastos'!$D:$D,"Entretenimiento",'Control de gastos'!$C:$C,"ABRIL")</f>
        <v>0</v>
      </c>
      <c r="G19" s="38">
        <f>SUMIFS('Control de gastos'!$F:$F,'Control de gastos'!$D:$D,"Entretenimiento",'Control de gastos'!$C:$C,"MAYO")</f>
        <v>0</v>
      </c>
      <c r="H19" s="38">
        <f>SUMIFS('Control de gastos'!$F:$F,'Control de gastos'!$D:$D,"Entretenimiento",'Control de gastos'!$C:$C,"JUNIO")</f>
        <v>0</v>
      </c>
      <c r="I19" s="38">
        <f>SUMIFS('Control de gastos'!$F:$F,'Control de gastos'!$D:$D,"Entretenimiento",'Control de gastos'!$C:$C,"JULIO")</f>
        <v>0</v>
      </c>
      <c r="J19" s="38">
        <f>SUMIFS('Control de gastos'!$F:$F,'Control de gastos'!$D:$D,"Entretenimiento",'Control de gastos'!$C:$C,"AGOSTO")</f>
        <v>0</v>
      </c>
      <c r="K19" s="41">
        <f>SUMIFS('Control de gastos'!$F:$F,'Control de gastos'!$D:$D,"Entretenimiento",'Control de gastos'!$C:$C,"SEPTIEMBRE")</f>
        <v>0</v>
      </c>
      <c r="L19" s="38">
        <f>SUMIFS('Control de gastos'!$F:$F,'Control de gastos'!$D:$D,"Entretenimiento",'Control de gastos'!$C:$C,"OCTUBRE")</f>
        <v>0</v>
      </c>
      <c r="M19" s="41">
        <f>SUMIFS('Control de gastos'!$F:$F,'Control de gastos'!$D:$D,"Entretenimiento",'Control de gastos'!$C:$C,"NOVIEMBRE")</f>
        <v>0</v>
      </c>
      <c r="N19" s="38">
        <f>SUMIFS('Control de gastos'!$F:$F,'Control de gastos'!$D:$D,"Entretenimiento",'Control de gastos'!$C:$C,"DICIEMBRE")</f>
        <v>0</v>
      </c>
      <c r="O19" s="56">
        <f t="shared" si="0"/>
        <v>0</v>
      </c>
      <c r="CU19" s="62">
        <f t="shared" si="1"/>
        <v>0</v>
      </c>
      <c r="CV19" s="34" t="s">
        <v>21</v>
      </c>
      <c r="CW19" s="23"/>
      <c r="CY19" s="68">
        <f>$K$21</f>
        <v>0</v>
      </c>
      <c r="CZ19" s="65" t="s">
        <v>16</v>
      </c>
    </row>
    <row r="20" spans="2:104" ht="21" customHeight="1" thickBot="1">
      <c r="B20" s="36" t="s">
        <v>25</v>
      </c>
      <c r="C20" s="39">
        <f>SUMIFS('Control de gastos'!$F:$F,'Control de gastos'!$D:$D,"Otros gastos",'Control de gastos'!$C:$C,"ENERO")</f>
        <v>0</v>
      </c>
      <c r="D20" s="39">
        <f>SUMIFS('Control de gastos'!$F:$F,'Control de gastos'!$D:$D,"Otros gastos",'Control de gastos'!$C:$C,"FEBRERO")</f>
        <v>0</v>
      </c>
      <c r="E20" s="39">
        <f>SUMIFS('Control de gastos'!$F:$F,'Control de gastos'!$D:$D,"Otros gastos",'Control de gastos'!$C:$C,"MARZO")</f>
        <v>0</v>
      </c>
      <c r="F20" s="39">
        <f>SUMIFS('Control de gastos'!$F:$F,'Control de gastos'!$D:$D,"Otros gastos",'Control de gastos'!$C:$C,"ABRIL")</f>
        <v>0</v>
      </c>
      <c r="G20" s="39">
        <f>SUMIFS('Control de gastos'!$F:$F,'Control de gastos'!$D:$D,"Otros gastos",'Control de gastos'!$C:$C,"MAYO")</f>
        <v>0</v>
      </c>
      <c r="H20" s="39">
        <f>SUMIFS('Control de gastos'!$F:$F,'Control de gastos'!$D:$D,"Otros gastos",'Control de gastos'!$C:$C,"JUNIO")</f>
        <v>0</v>
      </c>
      <c r="I20" s="39">
        <f>SUMIFS('Control de gastos'!$F:$F,'Control de gastos'!$D:$D,"Otros gastos",'Control de gastos'!$C:$C,"JULIO")</f>
        <v>0</v>
      </c>
      <c r="J20" s="39">
        <f>SUMIFS('Control de gastos'!$F:$F,'Control de gastos'!$D:$D,"Otros gastos",'Control de gastos'!$C:$C,"AGOSTO")</f>
        <v>0</v>
      </c>
      <c r="K20" s="42">
        <f>SUMIFS('Control de gastos'!$F:$F,'Control de gastos'!$D:$D,"Otros gastos",'Control de gastos'!$C:$C,"SEPTIEMBRE")</f>
        <v>0</v>
      </c>
      <c r="L20" s="39">
        <f>SUMIFS('Control de gastos'!$F:$F,'Control de gastos'!$D:$D,"Otros gastos",'Control de gastos'!$C:$C,"OCTUBRE")</f>
        <v>0</v>
      </c>
      <c r="M20" s="42">
        <f>SUMIFS('Control de gastos'!$F:$F,'Control de gastos'!$D:$D,"Otros gastos",'Control de gastos'!$C:$C,"NOVIEMBRE")</f>
        <v>0</v>
      </c>
      <c r="N20" s="39">
        <f>SUMIFS('Control de gastos'!$F:$F,'Control de gastos'!$D:$D,"Otros gastos",'Control de gastos'!$C:$C,"DICIEMBRE")</f>
        <v>0</v>
      </c>
      <c r="O20" s="56">
        <f t="shared" si="0"/>
        <v>0</v>
      </c>
      <c r="CU20" s="62">
        <f t="shared" si="1"/>
        <v>0</v>
      </c>
      <c r="CV20" s="36" t="s">
        <v>25</v>
      </c>
      <c r="CW20" s="23"/>
      <c r="CY20" s="68">
        <f>$L$21</f>
        <v>0</v>
      </c>
      <c r="CZ20" s="65" t="s">
        <v>17</v>
      </c>
    </row>
    <row r="21" spans="2:104" s="24" customFormat="1" ht="18" customHeight="1">
      <c r="B21" s="29" t="s">
        <v>38</v>
      </c>
      <c r="C21" s="25">
        <f>SUM(C11:C20)</f>
        <v>0</v>
      </c>
      <c r="D21" s="28">
        <f t="shared" ref="D21:N21" si="2">SUM(D11:D20)</f>
        <v>0</v>
      </c>
      <c r="E21" s="28">
        <f t="shared" si="2"/>
        <v>0</v>
      </c>
      <c r="F21" s="28">
        <f t="shared" si="2"/>
        <v>0</v>
      </c>
      <c r="G21" s="28">
        <f t="shared" si="2"/>
        <v>0</v>
      </c>
      <c r="H21" s="28">
        <f t="shared" si="2"/>
        <v>0</v>
      </c>
      <c r="I21" s="28">
        <f t="shared" si="2"/>
        <v>0</v>
      </c>
      <c r="J21" s="27">
        <f t="shared" si="2"/>
        <v>0</v>
      </c>
      <c r="K21" s="25">
        <f t="shared" si="2"/>
        <v>0</v>
      </c>
      <c r="L21" s="28">
        <f t="shared" si="2"/>
        <v>0</v>
      </c>
      <c r="M21" s="25">
        <f t="shared" si="2"/>
        <v>0</v>
      </c>
      <c r="N21" s="26">
        <f t="shared" si="2"/>
        <v>0</v>
      </c>
      <c r="CW21" s="67"/>
      <c r="CY21" s="68">
        <f>$M$21</f>
        <v>0</v>
      </c>
      <c r="CZ21" s="65" t="s">
        <v>18</v>
      </c>
    </row>
    <row r="22" spans="2:104" ht="15.75">
      <c r="CW22" s="23"/>
      <c r="CY22" s="68">
        <f>$N$21</f>
        <v>0</v>
      </c>
      <c r="CZ22" s="65" t="s">
        <v>19</v>
      </c>
    </row>
  </sheetData>
  <sheetProtection password="9F36" sheet="1" objects="1" scenarios="1"/>
  <sortState ref="CX11:CY22">
    <sortCondition descending="1" ref="CY11"/>
  </sortState>
  <mergeCells count="19">
    <mergeCell ref="I9:I10"/>
    <mergeCell ref="G4:H4"/>
    <mergeCell ref="CV9:CV10"/>
    <mergeCell ref="B9:B10"/>
    <mergeCell ref="C8:N8"/>
    <mergeCell ref="O9:O10"/>
    <mergeCell ref="E4:F4"/>
    <mergeCell ref="E5:F5"/>
    <mergeCell ref="H9:H10"/>
    <mergeCell ref="G9:G10"/>
    <mergeCell ref="F9:F10"/>
    <mergeCell ref="E9:E10"/>
    <mergeCell ref="D9:D10"/>
    <mergeCell ref="C9:C10"/>
    <mergeCell ref="N9:N10"/>
    <mergeCell ref="M9:M10"/>
    <mergeCell ref="L9:L10"/>
    <mergeCell ref="K9:K10"/>
    <mergeCell ref="J9:J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Ayuda</vt:lpstr>
      <vt:lpstr>Control de gastos</vt:lpstr>
      <vt:lpstr>Resumen gastos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2022-10-26T01:24:19Z</dcterms:created>
  <dcterms:modified xsi:type="dcterms:W3CDTF">2022-10-27T18:05:08Z</dcterms:modified>
</cp:coreProperties>
</file>