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Flor\Desktop\Plantillas de excel- Curro\"/>
    </mc:Choice>
  </mc:AlternateContent>
  <xr:revisionPtr revIDLastSave="0" documentId="13_ncr:40009_{8CD2DF2E-2F6C-4006-BFB3-F2C5815CE070}" xr6:coauthVersionLast="47" xr6:coauthVersionMax="47" xr10:uidLastSave="{00000000-0000-0000-0000-000000000000}"/>
  <bookViews>
    <workbookView xWindow="-120" yWindow="-120" windowWidth="20730" windowHeight="11160" activeTab="1"/>
  </bookViews>
  <sheets>
    <sheet name="calculo liquidación" sheetId="6" r:id="rId1"/>
    <sheet name="Ayuda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6" l="1"/>
  <c r="I31" i="6"/>
  <c r="I30" i="6"/>
  <c r="L30" i="6"/>
  <c r="I29" i="6"/>
  <c r="Q27" i="6"/>
  <c r="R14" i="6"/>
  <c r="J32" i="6"/>
  <c r="L32" i="6"/>
  <c r="H10" i="6"/>
  <c r="G10" i="6"/>
  <c r="T14" i="6"/>
  <c r="K17" i="6"/>
  <c r="L29" i="6"/>
  <c r="J30" i="6"/>
  <c r="L31" i="6"/>
  <c r="K16" i="6"/>
  <c r="K18" i="6"/>
  <c r="O26" i="6"/>
  <c r="P26" i="6"/>
  <c r="R26" i="6"/>
  <c r="J29" i="6"/>
  <c r="J31" i="6"/>
  <c r="J25" i="6"/>
  <c r="L25" i="6"/>
  <c r="O21" i="6"/>
  <c r="P21" i="6"/>
  <c r="R21" i="6"/>
  <c r="O24" i="6"/>
  <c r="P24" i="6"/>
  <c r="R24" i="6"/>
  <c r="O17" i="6"/>
  <c r="P17" i="6"/>
  <c r="R17" i="6"/>
  <c r="T17" i="6"/>
  <c r="W18" i="6"/>
  <c r="O23" i="6"/>
  <c r="P23" i="6"/>
  <c r="R23" i="6"/>
  <c r="O15" i="6"/>
  <c r="P15" i="6"/>
  <c r="R15" i="6"/>
  <c r="T15" i="6"/>
  <c r="O20" i="6"/>
  <c r="P20" i="6"/>
  <c r="R20" i="6"/>
  <c r="O22" i="6"/>
  <c r="P22" i="6"/>
  <c r="R22" i="6"/>
  <c r="L28" i="6"/>
  <c r="O14" i="6"/>
  <c r="O16" i="6"/>
  <c r="P16" i="6"/>
  <c r="R16" i="6"/>
  <c r="T16" i="6"/>
  <c r="O18" i="6"/>
  <c r="P18" i="6"/>
  <c r="R18" i="6"/>
  <c r="T18" i="6"/>
  <c r="W19" i="6"/>
  <c r="O19" i="6"/>
  <c r="P19" i="6"/>
  <c r="R19" i="6"/>
  <c r="O25" i="6"/>
  <c r="P25" i="6"/>
  <c r="R25" i="6"/>
  <c r="T19" i="6"/>
  <c r="W20" i="6"/>
  <c r="T20" i="6"/>
  <c r="R27" i="6"/>
  <c r="T21" i="6"/>
  <c r="W21" i="6"/>
  <c r="W22" i="6"/>
  <c r="T22" i="6"/>
  <c r="W23" i="6"/>
  <c r="T23" i="6"/>
  <c r="W24" i="6"/>
  <c r="T26" i="6"/>
  <c r="T27" i="6"/>
  <c r="T24" i="6"/>
  <c r="W25" i="6"/>
  <c r="T25" i="6"/>
  <c r="W26" i="6"/>
  <c r="W27" i="6"/>
  <c r="L26" i="6"/>
  <c r="L35" i="6"/>
  <c r="L47" i="6" s="1"/>
</calcChain>
</file>

<file path=xl/sharedStrings.xml><?xml version="1.0" encoding="utf-8"?>
<sst xmlns="http://schemas.openxmlformats.org/spreadsheetml/2006/main" count="75" uniqueCount="69">
  <si>
    <t>Nombres y Apellidos:</t>
  </si>
  <si>
    <t>DIAS</t>
  </si>
  <si>
    <t>Integral</t>
  </si>
  <si>
    <t>AÑO</t>
  </si>
  <si>
    <t>MESES</t>
  </si>
  <si>
    <t>DÍAS</t>
  </si>
  <si>
    <t>Nº Ficha</t>
  </si>
  <si>
    <t>Dias de Suspensión</t>
  </si>
  <si>
    <t>Dias Laborados:</t>
  </si>
  <si>
    <t>Fecha Ingreso:</t>
  </si>
  <si>
    <t>TIEMPO LEGAL DEL SERVICIO</t>
  </si>
  <si>
    <t>BASE  CÁLCULO</t>
  </si>
  <si>
    <t>DEVENGADO</t>
  </si>
  <si>
    <t>Salario Básico:</t>
  </si>
  <si>
    <t>Ultimo Salario Promedio:</t>
  </si>
  <si>
    <t>Alicuota Utilidad:</t>
  </si>
  <si>
    <t>Alicuota Bono Vacacional:</t>
  </si>
  <si>
    <t>Salario Integral:</t>
  </si>
  <si>
    <t>ASIGNACIONES</t>
  </si>
  <si>
    <t>CANTIDADES</t>
  </si>
  <si>
    <t>TOTAL</t>
  </si>
  <si>
    <t>SALARIO</t>
  </si>
  <si>
    <t>MONTO</t>
  </si>
  <si>
    <t>HORAS</t>
  </si>
  <si>
    <t>DIA</t>
  </si>
  <si>
    <t>MES</t>
  </si>
  <si>
    <t>DEDUCCIONES</t>
  </si>
  <si>
    <t>NETO A PAGAR</t>
  </si>
  <si>
    <t xml:space="preserve">ANTICIPO DE PRESTACIONES </t>
  </si>
  <si>
    <t>SALARIO PENDIENTE</t>
  </si>
  <si>
    <t>Mes</t>
  </si>
  <si>
    <t>Salario Int</t>
  </si>
  <si>
    <t>Tasa</t>
  </si>
  <si>
    <t>Interes x M</t>
  </si>
  <si>
    <t>S. I., dia</t>
  </si>
  <si>
    <t>Dias Prestac</t>
  </si>
  <si>
    <t>Prestac</t>
  </si>
  <si>
    <t>Normal</t>
  </si>
  <si>
    <t>Anticipo</t>
  </si>
  <si>
    <t>Prestaciones</t>
  </si>
  <si>
    <t>Ints_pag</t>
  </si>
  <si>
    <t>UTILIDADES PAGADAS</t>
  </si>
  <si>
    <t>Cálculo de Intereses de Prestaciones</t>
  </si>
  <si>
    <t xml:space="preserve">Empresa: </t>
  </si>
  <si>
    <t>DIAS ADICIONALES DE PRESTACIONES (ART)</t>
  </si>
  <si>
    <t>INTERESES DE PRESTACIONES (ART)</t>
  </si>
  <si>
    <t>PRESTACIONES SOCIALES (ART)</t>
  </si>
  <si>
    <t>UTILIDADES (ART)</t>
  </si>
  <si>
    <t>VACACIONES (ART)</t>
  </si>
  <si>
    <t>BONO VACACIONAL (ART)</t>
  </si>
  <si>
    <t>Fecha Egreso (ART):</t>
  </si>
  <si>
    <t>IMDEMNIZACION DESPIDO  (ART)</t>
  </si>
  <si>
    <t>ARTICULO  A + B</t>
  </si>
  <si>
    <t>NIF/CIF:</t>
  </si>
  <si>
    <t>DNI</t>
  </si>
  <si>
    <t>CARGO:</t>
  </si>
  <si>
    <t>TIPO DE CÁLCULO:</t>
  </si>
  <si>
    <t>DESCRIPCIÓN</t>
  </si>
  <si>
    <t>CÁLCULO LIQUIDACIÓN</t>
  </si>
  <si>
    <t>Instrucciones:</t>
  </si>
  <si>
    <t>Los datos que debes llenar en la planilla son:</t>
  </si>
  <si>
    <t>Cálculo liquidación</t>
  </si>
  <si>
    <t>. Está plantilla de excel puede ayudarte a calcular la liquidación de un empleado.</t>
  </si>
  <si>
    <t xml:space="preserve">- Además, debes llenar la fecha de ingreso y egreso a la empresa. </t>
  </si>
  <si>
    <t>- Seguidamente, debes colocar el salario básico y el último salario promedio recibido.</t>
  </si>
  <si>
    <t xml:space="preserve">- Se debe tomar en cuenta que, los valores correspondiente a utilidades, vacaciones y otros fueron colocados según lo que dice cada artículo de la ley respecto a cada uno. Ejemplo, Prestaciones 30 días, entre otros. </t>
  </si>
  <si>
    <t>- Todos los valores introducidos de salario base, salario promedio, fechas de comienzo y fin de relación laboral, son datos colocados como referencia, usted debe cambiarlos.</t>
  </si>
  <si>
    <t>- En primer lugar, se debe colocar todos los datos solicitados de la empresa y del empleado. Por ejemplo, nombre, apellido, cargo, entre otros.</t>
  </si>
  <si>
    <t xml:space="preserve">- Con solo esos datos podrás conocer toda la información de la liquidación de un empleado.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</si>
</sst>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2" formatCode="_ * #,##0.00_ ;_ * \-#,##0.00_ ;_ * &quot;-&quot;??_ ;_ @_ "/>
    <numFmt numFmtId="173" formatCode="_(&quot;Bs&quot;\ * #,##0_);_(&quot;Bs&quot;\ * \(#,##0\);_(&quot;Bs&quot;\ * &quot;-&quot;_);_(@_)"/>
    <numFmt numFmtId="174" formatCode="_(* #,##0_);_(* \(#,##0\);_(* &quot;-&quot;??_);_(@_)"/>
    <numFmt numFmtId="175" formatCode="dd/mm/yyyy;@"/>
  </numFmts>
  <fonts count="4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Lato"/>
      <family val="2"/>
    </font>
    <font>
      <sz val="9"/>
      <name val="Lato"/>
      <family val="2"/>
    </font>
    <font>
      <i/>
      <sz val="9"/>
      <name val="Lato"/>
      <family val="2"/>
    </font>
    <font>
      <sz val="10"/>
      <name val="Lato"/>
      <family val="2"/>
    </font>
    <font>
      <b/>
      <sz val="9"/>
      <name val="Lato"/>
      <family val="2"/>
    </font>
    <font>
      <b/>
      <sz val="8"/>
      <name val="Lato"/>
      <family val="2"/>
    </font>
    <font>
      <sz val="11"/>
      <color indexed="8"/>
      <name val="Lato"/>
      <family val="2"/>
    </font>
    <font>
      <sz val="14"/>
      <name val="Lato"/>
      <family val="2"/>
    </font>
    <font>
      <b/>
      <sz val="12"/>
      <color rgb="FF5D94A0"/>
      <name val="Lato"/>
      <family val="2"/>
    </font>
    <font>
      <b/>
      <sz val="11"/>
      <color rgb="FF5D94A0"/>
      <name val="Lato"/>
      <family val="2"/>
    </font>
    <font>
      <sz val="9"/>
      <color theme="1" tint="0.34998626667073579"/>
      <name val="Lato"/>
      <family val="2"/>
    </font>
    <font>
      <b/>
      <sz val="9"/>
      <color theme="1" tint="0.34998626667073579"/>
      <name val="Lato"/>
      <family val="2"/>
    </font>
    <font>
      <b/>
      <sz val="9"/>
      <color rgb="FF5D94A0"/>
      <name val="Lato"/>
      <family val="2"/>
    </font>
    <font>
      <b/>
      <sz val="10"/>
      <color rgb="FF5D94A0"/>
      <name val="Lato"/>
      <family val="2"/>
    </font>
    <font>
      <b/>
      <sz val="9"/>
      <color rgb="FF333333"/>
      <name val="Lato"/>
      <family val="2"/>
    </font>
    <font>
      <sz val="9"/>
      <color theme="0"/>
      <name val="Lato"/>
      <family val="2"/>
    </font>
    <font>
      <b/>
      <sz val="9"/>
      <color theme="0"/>
      <name val="Lato"/>
      <family val="2"/>
    </font>
    <font>
      <sz val="10"/>
      <color theme="1" tint="0.34998626667073579"/>
      <name val="Lato"/>
      <family val="2"/>
    </font>
    <font>
      <b/>
      <sz val="11"/>
      <color rgb="FF32968D"/>
      <name val="Lato"/>
      <family val="2"/>
    </font>
    <font>
      <sz val="12"/>
      <color theme="1" tint="0.34998626667073579"/>
      <name val="Lato"/>
      <family val="2"/>
    </font>
    <font>
      <b/>
      <sz val="10"/>
      <color theme="0"/>
      <name val="Lato"/>
      <family val="2"/>
    </font>
    <font>
      <b/>
      <sz val="11"/>
      <color theme="1" tint="0.34998626667073579"/>
      <name val="Lato"/>
      <family val="2"/>
    </font>
    <font>
      <b/>
      <sz val="12"/>
      <color theme="0"/>
      <name val="Lato"/>
      <family val="2"/>
    </font>
    <font>
      <b/>
      <sz val="12"/>
      <color theme="1" tint="0.34998626667073579"/>
      <name val="Lato"/>
      <family val="2"/>
    </font>
    <font>
      <b/>
      <sz val="10"/>
      <color theme="1" tint="0.34998626667073579"/>
      <name val="Lato"/>
      <family val="2"/>
    </font>
    <font>
      <sz val="18"/>
      <color theme="0"/>
      <name val="Trebuchet MS"/>
      <family val="2"/>
    </font>
    <font>
      <b/>
      <u/>
      <sz val="10"/>
      <name val="Trebuchet MS"/>
      <family val="2"/>
    </font>
    <font>
      <b/>
      <sz val="14"/>
      <color theme="0"/>
      <name val="Lato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hair">
        <color indexed="64"/>
      </top>
      <bottom style="hair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 style="hair">
        <color indexed="64"/>
      </top>
      <bottom/>
      <diagonal/>
    </border>
    <border>
      <left style="hair">
        <color indexed="64"/>
      </left>
      <right style="medium">
        <color theme="0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249977111117893"/>
      </right>
      <top style="hair">
        <color indexed="64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hair">
        <color indexed="64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hair">
        <color indexed="64"/>
      </bottom>
      <diagonal/>
    </border>
    <border>
      <left/>
      <right style="medium">
        <color theme="0" tint="-0.249977111117893"/>
      </right>
      <top style="hair">
        <color indexed="64"/>
      </top>
      <bottom style="hair">
        <color indexed="64"/>
      </bottom>
      <diagonal/>
    </border>
    <border>
      <left/>
      <right style="medium">
        <color theme="0" tint="-0.249977111117893"/>
      </right>
      <top style="hair">
        <color indexed="64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hair">
        <color indexed="64"/>
      </bottom>
      <diagonal/>
    </border>
    <border>
      <left style="medium">
        <color theme="0" tint="-0.249977111117893"/>
      </left>
      <right/>
      <top style="hair">
        <color indexed="64"/>
      </top>
      <bottom style="hair">
        <color indexed="64"/>
      </bottom>
      <diagonal/>
    </border>
    <border>
      <left style="medium">
        <color theme="0" tint="-0.249977111117893"/>
      </left>
      <right/>
      <top/>
      <bottom style="hair">
        <color indexed="64"/>
      </bottom>
      <diagonal/>
    </border>
    <border>
      <left/>
      <right style="medium">
        <color theme="0" tint="-0.249977111117893"/>
      </right>
      <top/>
      <bottom style="hair">
        <color indexed="64"/>
      </bottom>
      <diagonal/>
    </border>
    <border>
      <left style="medium">
        <color theme="0" tint="-0.249977111117893"/>
      </left>
      <right/>
      <top style="hair">
        <color indexed="64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hair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hair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 style="hair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 style="hair">
        <color indexed="64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hair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dotted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rgb="FF32968D"/>
      </left>
      <right style="medium">
        <color rgb="FF32968D"/>
      </right>
      <top style="medium">
        <color rgb="FF32968D"/>
      </top>
      <bottom style="medium">
        <color rgb="FF32968D"/>
      </bottom>
      <diagonal/>
    </border>
    <border>
      <left style="medium">
        <color rgb="FF32968D"/>
      </left>
      <right/>
      <top style="medium">
        <color rgb="FF32968D"/>
      </top>
      <bottom style="medium">
        <color rgb="FF32968D"/>
      </bottom>
      <diagonal/>
    </border>
    <border>
      <left style="medium">
        <color rgb="FF32968D"/>
      </left>
      <right style="medium">
        <color rgb="FF32968D"/>
      </right>
      <top style="medium">
        <color rgb="FF32968D"/>
      </top>
      <bottom/>
      <diagonal/>
    </border>
    <border>
      <left style="medium">
        <color rgb="FF32968D"/>
      </left>
      <right style="medium">
        <color rgb="FF32968D"/>
      </right>
      <top/>
      <bottom/>
      <diagonal/>
    </border>
    <border>
      <left style="medium">
        <color rgb="FF32968D"/>
      </left>
      <right style="medium">
        <color rgb="FF32968D"/>
      </right>
      <top/>
      <bottom style="medium">
        <color rgb="FF32968D"/>
      </bottom>
      <diagonal/>
    </border>
    <border>
      <left/>
      <right/>
      <top style="medium">
        <color rgb="FF32968D"/>
      </top>
      <bottom/>
      <diagonal/>
    </border>
    <border>
      <left/>
      <right style="medium">
        <color rgb="FF32968D"/>
      </right>
      <top style="medium">
        <color rgb="FF32968D"/>
      </top>
      <bottom/>
      <diagonal/>
    </border>
    <border>
      <left/>
      <right/>
      <top/>
      <bottom style="medium">
        <color rgb="FF32968D"/>
      </bottom>
      <diagonal/>
    </border>
    <border>
      <left/>
      <right style="medium">
        <color rgb="FF32968D"/>
      </right>
      <top/>
      <bottom style="medium">
        <color rgb="FF32968D"/>
      </bottom>
      <diagonal/>
    </border>
    <border>
      <left style="medium">
        <color theme="0" tint="-0.249977111117893"/>
      </left>
      <right/>
      <top style="hair">
        <color indexed="64"/>
      </top>
      <bottom style="medium">
        <color theme="0" tint="-0.249977111117893"/>
      </bottom>
      <diagonal/>
    </border>
    <border>
      <left style="medium">
        <color rgb="FF32968D"/>
      </left>
      <right/>
      <top style="medium">
        <color rgb="FF32968D"/>
      </top>
      <bottom/>
      <diagonal/>
    </border>
    <border>
      <left style="medium">
        <color rgb="FF32968D"/>
      </left>
      <right/>
      <top/>
      <bottom style="medium">
        <color rgb="FF32968D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/>
      <diagonal/>
    </border>
    <border>
      <left style="thin">
        <color indexed="64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 style="medium">
        <color theme="0" tint="-0.249977111117893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</cellStyleXfs>
  <cellXfs count="228">
    <xf numFmtId="0" fontId="0" fillId="0" borderId="0" xfId="0"/>
    <xf numFmtId="0" fontId="20" fillId="0" borderId="0" xfId="38" applyFont="1" applyFill="1" applyAlignment="1">
      <alignment vertical="center"/>
    </xf>
    <xf numFmtId="0" fontId="20" fillId="0" borderId="0" xfId="38" applyFont="1" applyFill="1" applyAlignment="1">
      <alignment horizontal="center" vertical="center"/>
    </xf>
    <xf numFmtId="0" fontId="21" fillId="0" borderId="0" xfId="38" applyFont="1" applyFill="1" applyAlignment="1">
      <alignment vertical="center"/>
    </xf>
    <xf numFmtId="0" fontId="22" fillId="24" borderId="0" xfId="0" applyFont="1" applyFill="1"/>
    <xf numFmtId="43" fontId="22" fillId="0" borderId="0" xfId="32" applyFont="1"/>
    <xf numFmtId="0" fontId="22" fillId="0" borderId="0" xfId="0" applyFont="1"/>
    <xf numFmtId="4" fontId="20" fillId="0" borderId="0" xfId="38" applyNumberFormat="1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2" fillId="0" borderId="0" xfId="0" applyFont="1" applyBorder="1"/>
    <xf numFmtId="0" fontId="20" fillId="24" borderId="9" xfId="38" applyFont="1" applyFill="1" applyBorder="1" applyAlignment="1">
      <alignment horizontal="center" vertical="center"/>
    </xf>
    <xf numFmtId="0" fontId="20" fillId="24" borderId="0" xfId="38" applyFont="1" applyFill="1" applyAlignment="1">
      <alignment vertical="center"/>
    </xf>
    <xf numFmtId="0" fontId="20" fillId="24" borderId="0" xfId="38" applyFont="1" applyFill="1" applyBorder="1" applyAlignment="1">
      <alignment horizontal="center" vertical="center"/>
    </xf>
    <xf numFmtId="0" fontId="20" fillId="24" borderId="0" xfId="38" applyFont="1" applyFill="1" applyBorder="1" applyAlignment="1">
      <alignment vertical="center"/>
    </xf>
    <xf numFmtId="4" fontId="20" fillId="24" borderId="0" xfId="38" applyNumberFormat="1" applyFont="1" applyFill="1" applyBorder="1" applyAlignment="1">
      <alignment horizontal="center" vertical="center"/>
    </xf>
    <xf numFmtId="4" fontId="20" fillId="24" borderId="0" xfId="38" applyNumberFormat="1" applyFont="1" applyFill="1" applyBorder="1" applyAlignment="1">
      <alignment vertical="center"/>
    </xf>
    <xf numFmtId="0" fontId="20" fillId="24" borderId="0" xfId="38" applyFont="1" applyFill="1" applyAlignment="1">
      <alignment horizontal="center" vertical="center"/>
    </xf>
    <xf numFmtId="4" fontId="20" fillId="24" borderId="0" xfId="38" applyNumberFormat="1" applyFont="1" applyFill="1" applyAlignment="1">
      <alignment vertical="center"/>
    </xf>
    <xf numFmtId="0" fontId="19" fillId="24" borderId="0" xfId="30" applyFont="1" applyFill="1" applyBorder="1" applyAlignment="1" applyProtection="1">
      <alignment vertical="center"/>
    </xf>
    <xf numFmtId="0" fontId="20" fillId="24" borderId="0" xfId="38" applyFont="1" applyFill="1" applyBorder="1"/>
    <xf numFmtId="0" fontId="27" fillId="24" borderId="0" xfId="38" applyFont="1" applyFill="1" applyBorder="1" applyAlignment="1">
      <alignment horizontal="right" vertical="center" wrapText="1"/>
    </xf>
    <xf numFmtId="0" fontId="28" fillId="24" borderId="0" xfId="38" applyFont="1" applyFill="1" applyBorder="1" applyAlignment="1">
      <alignment horizontal="right"/>
    </xf>
    <xf numFmtId="0" fontId="29" fillId="24" borderId="0" xfId="38" applyFont="1" applyFill="1" applyBorder="1"/>
    <xf numFmtId="0" fontId="29" fillId="24" borderId="0" xfId="38" applyFont="1" applyFill="1" applyBorder="1" applyAlignment="1">
      <alignment horizontal="left"/>
    </xf>
    <xf numFmtId="0" fontId="26" fillId="0" borderId="0" xfId="0" applyFont="1"/>
    <xf numFmtId="0" fontId="26" fillId="24" borderId="0" xfId="0" applyFont="1" applyFill="1"/>
    <xf numFmtId="43" fontId="26" fillId="0" borderId="0" xfId="32" applyFont="1"/>
    <xf numFmtId="3" fontId="30" fillId="25" borderId="18" xfId="38" applyNumberFormat="1" applyFont="1" applyFill="1" applyBorder="1" applyAlignment="1">
      <alignment horizontal="center" vertical="center"/>
    </xf>
    <xf numFmtId="0" fontId="31" fillId="25" borderId="18" xfId="38" applyFont="1" applyFill="1" applyBorder="1" applyAlignment="1">
      <alignment horizontal="center" vertical="center"/>
    </xf>
    <xf numFmtId="0" fontId="31" fillId="25" borderId="19" xfId="38" applyFont="1" applyFill="1" applyBorder="1" applyAlignment="1">
      <alignment horizontal="center" vertical="center"/>
    </xf>
    <xf numFmtId="174" fontId="29" fillId="24" borderId="20" xfId="33" applyNumberFormat="1" applyFont="1" applyFill="1" applyBorder="1" applyAlignment="1">
      <alignment horizontal="left"/>
    </xf>
    <xf numFmtId="3" fontId="32" fillId="24" borderId="18" xfId="38" applyNumberFormat="1" applyFont="1" applyFill="1" applyBorder="1" applyAlignment="1">
      <alignment horizontal="center" vertical="center"/>
    </xf>
    <xf numFmtId="174" fontId="29" fillId="24" borderId="21" xfId="33" applyNumberFormat="1" applyFont="1" applyFill="1" applyBorder="1" applyAlignment="1">
      <alignment horizontal="right"/>
    </xf>
    <xf numFmtId="43" fontId="29" fillId="24" borderId="21" xfId="32" applyFont="1" applyFill="1" applyBorder="1" applyAlignment="1">
      <alignment horizontal="right"/>
    </xf>
    <xf numFmtId="174" fontId="29" fillId="24" borderId="21" xfId="38" applyNumberFormat="1" applyFont="1" applyFill="1" applyBorder="1" applyAlignment="1">
      <alignment horizontal="center"/>
    </xf>
    <xf numFmtId="14" fontId="20" fillId="24" borderId="9" xfId="38" applyNumberFormat="1" applyFont="1" applyFill="1" applyBorder="1" applyAlignment="1">
      <alignment horizontal="center" vertical="center"/>
    </xf>
    <xf numFmtId="0" fontId="20" fillId="24" borderId="21" xfId="38" applyFont="1" applyFill="1" applyBorder="1" applyAlignment="1">
      <alignment horizontal="center" vertical="center"/>
    </xf>
    <xf numFmtId="0" fontId="20" fillId="24" borderId="22" xfId="38" applyFont="1" applyFill="1" applyBorder="1" applyAlignment="1">
      <alignment horizontal="center" vertical="center"/>
    </xf>
    <xf numFmtId="0" fontId="20" fillId="24" borderId="23" xfId="38" applyFont="1" applyFill="1" applyBorder="1" applyAlignment="1">
      <alignment horizontal="center" vertical="center"/>
    </xf>
    <xf numFmtId="14" fontId="20" fillId="24" borderId="10" xfId="38" applyNumberFormat="1" applyFont="1" applyFill="1" applyBorder="1" applyAlignment="1">
      <alignment horizontal="center" vertical="center"/>
    </xf>
    <xf numFmtId="0" fontId="20" fillId="24" borderId="10" xfId="38" applyFont="1" applyFill="1" applyBorder="1" applyAlignment="1">
      <alignment horizontal="center" vertical="center"/>
    </xf>
    <xf numFmtId="14" fontId="20" fillId="24" borderId="24" xfId="38" applyNumberFormat="1" applyFont="1" applyFill="1" applyBorder="1" applyAlignment="1">
      <alignment horizontal="center" vertical="center"/>
    </xf>
    <xf numFmtId="14" fontId="20" fillId="24" borderId="25" xfId="38" applyNumberFormat="1" applyFont="1" applyFill="1" applyBorder="1" applyAlignment="1">
      <alignment horizontal="center" vertical="center"/>
    </xf>
    <xf numFmtId="43" fontId="20" fillId="24" borderId="11" xfId="38" applyNumberFormat="1" applyFont="1" applyFill="1" applyBorder="1" applyAlignment="1">
      <alignment vertical="center"/>
    </xf>
    <xf numFmtId="0" fontId="23" fillId="24" borderId="26" xfId="38" applyFont="1" applyFill="1" applyBorder="1" applyAlignment="1">
      <alignment vertical="center"/>
    </xf>
    <xf numFmtId="4" fontId="33" fillId="24" borderId="27" xfId="0" applyNumberFormat="1" applyFont="1" applyFill="1" applyBorder="1"/>
    <xf numFmtId="0" fontId="20" fillId="24" borderId="28" xfId="38" applyFont="1" applyFill="1" applyBorder="1" applyAlignment="1">
      <alignment vertical="center"/>
    </xf>
    <xf numFmtId="0" fontId="20" fillId="24" borderId="29" xfId="38" applyFont="1" applyFill="1" applyBorder="1" applyAlignment="1">
      <alignment vertical="center"/>
    </xf>
    <xf numFmtId="4" fontId="20" fillId="24" borderId="30" xfId="38" applyNumberFormat="1" applyFont="1" applyFill="1" applyBorder="1" applyAlignment="1">
      <alignment vertical="center"/>
    </xf>
    <xf numFmtId="0" fontId="31" fillId="25" borderId="31" xfId="38" applyFont="1" applyFill="1" applyBorder="1" applyAlignment="1">
      <alignment horizontal="center" vertical="center"/>
    </xf>
    <xf numFmtId="43" fontId="20" fillId="24" borderId="22" xfId="38" applyNumberFormat="1" applyFont="1" applyFill="1" applyBorder="1" applyAlignment="1">
      <alignment vertical="center"/>
    </xf>
    <xf numFmtId="43" fontId="20" fillId="24" borderId="18" xfId="38" applyNumberFormat="1" applyFont="1" applyFill="1" applyBorder="1" applyAlignment="1">
      <alignment vertical="center"/>
    </xf>
    <xf numFmtId="0" fontId="30" fillId="24" borderId="12" xfId="38" applyFont="1" applyFill="1" applyBorder="1" applyAlignment="1">
      <alignment vertical="center"/>
    </xf>
    <xf numFmtId="43" fontId="36" fillId="24" borderId="33" xfId="38" applyNumberFormat="1" applyFont="1" applyFill="1" applyBorder="1" applyAlignment="1">
      <alignment horizontal="center" vertical="center"/>
    </xf>
    <xf numFmtId="174" fontId="36" fillId="24" borderId="33" xfId="38" applyNumberFormat="1" applyFont="1" applyFill="1" applyBorder="1" applyAlignment="1">
      <alignment horizontal="center" vertical="center"/>
    </xf>
    <xf numFmtId="43" fontId="36" fillId="24" borderId="22" xfId="38" applyNumberFormat="1" applyFont="1" applyFill="1" applyBorder="1" applyAlignment="1">
      <alignment horizontal="center" vertical="center"/>
    </xf>
    <xf numFmtId="43" fontId="36" fillId="24" borderId="23" xfId="38" applyNumberFormat="1" applyFont="1" applyFill="1" applyBorder="1" applyAlignment="1">
      <alignment horizontal="center" vertical="center"/>
    </xf>
    <xf numFmtId="174" fontId="36" fillId="24" borderId="22" xfId="38" applyNumberFormat="1" applyFont="1" applyFill="1" applyBorder="1" applyAlignment="1">
      <alignment horizontal="center" vertical="center"/>
    </xf>
    <xf numFmtId="43" fontId="29" fillId="24" borderId="34" xfId="38" applyNumberFormat="1" applyFont="1" applyFill="1" applyBorder="1" applyAlignment="1">
      <alignment horizontal="center" vertical="center"/>
    </xf>
    <xf numFmtId="43" fontId="29" fillId="24" borderId="23" xfId="38" applyNumberFormat="1" applyFont="1" applyFill="1" applyBorder="1" applyAlignment="1">
      <alignment horizontal="center" vertical="center"/>
    </xf>
    <xf numFmtId="43" fontId="29" fillId="24" borderId="22" xfId="38" applyNumberFormat="1" applyFont="1" applyFill="1" applyBorder="1" applyAlignment="1">
      <alignment horizontal="center" vertical="center"/>
    </xf>
    <xf numFmtId="43" fontId="29" fillId="24" borderId="35" xfId="38" applyNumberFormat="1" applyFont="1" applyFill="1" applyBorder="1" applyAlignment="1">
      <alignment horizontal="center" vertical="center"/>
    </xf>
    <xf numFmtId="172" fontId="36" fillId="24" borderId="33" xfId="38" applyNumberFormat="1" applyFont="1" applyFill="1" applyBorder="1" applyAlignment="1">
      <alignment vertical="center"/>
    </xf>
    <xf numFmtId="172" fontId="36" fillId="24" borderId="23" xfId="38" applyNumberFormat="1" applyFont="1" applyFill="1" applyBorder="1" applyAlignment="1">
      <alignment vertical="center"/>
    </xf>
    <xf numFmtId="172" fontId="29" fillId="24" borderId="23" xfId="38" applyNumberFormat="1" applyFont="1" applyFill="1" applyBorder="1" applyAlignment="1">
      <alignment vertical="center"/>
    </xf>
    <xf numFmtId="43" fontId="29" fillId="24" borderId="22" xfId="38" applyNumberFormat="1" applyFont="1" applyFill="1" applyBorder="1" applyAlignment="1">
      <alignment vertical="center"/>
    </xf>
    <xf numFmtId="43" fontId="29" fillId="24" borderId="23" xfId="38" applyNumberFormat="1" applyFont="1" applyFill="1" applyBorder="1" applyAlignment="1">
      <alignment vertical="center"/>
    </xf>
    <xf numFmtId="43" fontId="36" fillId="24" borderId="36" xfId="38" applyNumberFormat="1" applyFont="1" applyFill="1" applyBorder="1" applyAlignment="1">
      <alignment vertical="center"/>
    </xf>
    <xf numFmtId="4" fontId="36" fillId="24" borderId="27" xfId="38" applyNumberFormat="1" applyFont="1" applyFill="1" applyBorder="1" applyAlignment="1">
      <alignment horizontal="left" vertical="center"/>
    </xf>
    <xf numFmtId="43" fontId="36" fillId="24" borderId="37" xfId="38" applyNumberFormat="1" applyFont="1" applyFill="1" applyBorder="1" applyAlignment="1">
      <alignment vertical="center"/>
    </xf>
    <xf numFmtId="4" fontId="36" fillId="24" borderId="34" xfId="38" applyNumberFormat="1" applyFont="1" applyFill="1" applyBorder="1" applyAlignment="1">
      <alignment horizontal="left" vertical="center"/>
    </xf>
    <xf numFmtId="43" fontId="29" fillId="24" borderId="37" xfId="38" applyNumberFormat="1" applyFont="1" applyFill="1" applyBorder="1" applyAlignment="1">
      <alignment horizontal="left" vertical="center"/>
    </xf>
    <xf numFmtId="43" fontId="29" fillId="24" borderId="34" xfId="38" applyNumberFormat="1" applyFont="1" applyFill="1" applyBorder="1" applyAlignment="1">
      <alignment horizontal="left" vertical="center"/>
    </xf>
    <xf numFmtId="43" fontId="29" fillId="24" borderId="38" xfId="38" applyNumberFormat="1" applyFont="1" applyFill="1" applyBorder="1" applyAlignment="1">
      <alignment horizontal="center" vertical="center"/>
    </xf>
    <xf numFmtId="43" fontId="29" fillId="24" borderId="39" xfId="38" applyNumberFormat="1" applyFont="1" applyFill="1" applyBorder="1" applyAlignment="1">
      <alignment horizontal="left" vertical="center"/>
    </xf>
    <xf numFmtId="43" fontId="29" fillId="24" borderId="34" xfId="38" applyNumberFormat="1" applyFont="1" applyFill="1" applyBorder="1" applyAlignment="1">
      <alignment vertical="center"/>
    </xf>
    <xf numFmtId="43" fontId="29" fillId="24" borderId="37" xfId="38" applyNumberFormat="1" applyFont="1" applyFill="1" applyBorder="1" applyAlignment="1">
      <alignment horizontal="center" vertical="center"/>
    </xf>
    <xf numFmtId="4" fontId="29" fillId="24" borderId="34" xfId="38" applyNumberFormat="1" applyFont="1" applyFill="1" applyBorder="1" applyAlignment="1">
      <alignment vertical="center"/>
    </xf>
    <xf numFmtId="43" fontId="29" fillId="24" borderId="40" xfId="38" applyNumberFormat="1" applyFont="1" applyFill="1" applyBorder="1" applyAlignment="1">
      <alignment horizontal="center" vertical="center"/>
    </xf>
    <xf numFmtId="4" fontId="29" fillId="24" borderId="35" xfId="38" applyNumberFormat="1" applyFont="1" applyFill="1" applyBorder="1" applyAlignment="1">
      <alignment vertical="center"/>
    </xf>
    <xf numFmtId="43" fontId="29" fillId="24" borderId="41" xfId="38" applyNumberFormat="1" applyFont="1" applyFill="1" applyBorder="1" applyAlignment="1">
      <alignment horizontal="center" vertical="center"/>
    </xf>
    <xf numFmtId="0" fontId="29" fillId="24" borderId="13" xfId="38" applyFont="1" applyFill="1" applyBorder="1" applyAlignment="1">
      <alignment vertical="center"/>
    </xf>
    <xf numFmtId="0" fontId="29" fillId="24" borderId="13" xfId="38" applyFont="1" applyFill="1" applyBorder="1" applyAlignment="1">
      <alignment horizontal="center" vertical="center"/>
    </xf>
    <xf numFmtId="0" fontId="29" fillId="24" borderId="0" xfId="38" applyFont="1" applyFill="1" applyBorder="1" applyAlignment="1">
      <alignment horizontal="center" vertical="center"/>
    </xf>
    <xf numFmtId="10" fontId="29" fillId="24" borderId="0" xfId="38" applyNumberFormat="1" applyFont="1" applyFill="1" applyBorder="1" applyAlignment="1">
      <alignment horizontal="center" vertical="center"/>
    </xf>
    <xf numFmtId="172" fontId="29" fillId="24" borderId="0" xfId="38" applyNumberFormat="1" applyFont="1" applyFill="1" applyBorder="1" applyAlignment="1">
      <alignment horizontal="center" vertical="center"/>
    </xf>
    <xf numFmtId="0" fontId="29" fillId="24" borderId="12" xfId="38" applyFont="1" applyFill="1" applyBorder="1" applyAlignment="1">
      <alignment horizontal="left" vertical="center"/>
    </xf>
    <xf numFmtId="0" fontId="29" fillId="24" borderId="12" xfId="38" applyFont="1" applyFill="1" applyBorder="1" applyAlignment="1">
      <alignment horizontal="center" vertical="center"/>
    </xf>
    <xf numFmtId="10" fontId="29" fillId="24" borderId="12" xfId="38" applyNumberFormat="1" applyFont="1" applyFill="1" applyBorder="1" applyAlignment="1">
      <alignment horizontal="center" vertical="center"/>
    </xf>
    <xf numFmtId="172" fontId="29" fillId="24" borderId="12" xfId="38" applyNumberFormat="1" applyFont="1" applyFill="1" applyBorder="1" applyAlignment="1">
      <alignment horizontal="center" vertical="center"/>
    </xf>
    <xf numFmtId="43" fontId="20" fillId="24" borderId="33" xfId="38" applyNumberFormat="1" applyFont="1" applyFill="1" applyBorder="1" applyAlignment="1">
      <alignment horizontal="center" vertical="center"/>
    </xf>
    <xf numFmtId="43" fontId="20" fillId="24" borderId="42" xfId="38" applyNumberFormat="1" applyFont="1" applyFill="1" applyBorder="1" applyAlignment="1">
      <alignment horizontal="center" vertical="center"/>
    </xf>
    <xf numFmtId="43" fontId="20" fillId="24" borderId="43" xfId="38" applyNumberFormat="1" applyFont="1" applyFill="1" applyBorder="1" applyAlignment="1">
      <alignment vertical="center"/>
    </xf>
    <xf numFmtId="4" fontId="20" fillId="24" borderId="41" xfId="38" applyNumberFormat="1" applyFont="1" applyFill="1" applyBorder="1" applyAlignment="1">
      <alignment horizontal="right" vertical="center"/>
    </xf>
    <xf numFmtId="43" fontId="20" fillId="24" borderId="0" xfId="38" applyNumberFormat="1" applyFont="1" applyFill="1" applyBorder="1" applyAlignment="1">
      <alignment vertical="center"/>
    </xf>
    <xf numFmtId="0" fontId="29" fillId="24" borderId="44" xfId="38" applyFont="1" applyFill="1" applyBorder="1" applyAlignment="1">
      <alignment horizontal="center" vertical="center"/>
    </xf>
    <xf numFmtId="0" fontId="29" fillId="24" borderId="27" xfId="38" applyFont="1" applyFill="1" applyBorder="1" applyAlignment="1">
      <alignment horizontal="center" vertical="center"/>
    </xf>
    <xf numFmtId="0" fontId="29" fillId="24" borderId="38" xfId="38" applyFont="1" applyFill="1" applyBorder="1" applyAlignment="1">
      <alignment vertical="center"/>
    </xf>
    <xf numFmtId="0" fontId="29" fillId="24" borderId="39" xfId="38" applyFont="1" applyFill="1" applyBorder="1" applyAlignment="1">
      <alignment horizontal="center" vertical="center"/>
    </xf>
    <xf numFmtId="0" fontId="29" fillId="24" borderId="45" xfId="38" applyFont="1" applyFill="1" applyBorder="1" applyAlignment="1">
      <alignment horizontal="center" vertical="center"/>
    </xf>
    <xf numFmtId="0" fontId="29" fillId="24" borderId="37" xfId="38" applyFont="1" applyFill="1" applyBorder="1" applyAlignment="1">
      <alignment vertical="center"/>
    </xf>
    <xf numFmtId="0" fontId="29" fillId="24" borderId="34" xfId="38" applyFont="1" applyFill="1" applyBorder="1" applyAlignment="1">
      <alignment horizontal="center" vertical="center"/>
    </xf>
    <xf numFmtId="0" fontId="29" fillId="24" borderId="28" xfId="38" applyFont="1" applyFill="1" applyBorder="1" applyAlignment="1">
      <alignment vertical="center"/>
    </xf>
    <xf numFmtId="0" fontId="29" fillId="24" borderId="29" xfId="38" applyFont="1" applyFill="1" applyBorder="1" applyAlignment="1">
      <alignment horizontal="right" vertical="center"/>
    </xf>
    <xf numFmtId="0" fontId="29" fillId="24" borderId="46" xfId="38" applyFont="1" applyFill="1" applyBorder="1" applyAlignment="1">
      <alignment vertical="center"/>
    </xf>
    <xf numFmtId="0" fontId="29" fillId="24" borderId="47" xfId="38" applyFont="1" applyFill="1" applyBorder="1" applyAlignment="1">
      <alignment vertical="center"/>
    </xf>
    <xf numFmtId="43" fontId="37" fillId="25" borderId="18" xfId="38" applyNumberFormat="1" applyFont="1" applyFill="1" applyBorder="1" applyAlignment="1">
      <alignment vertical="center"/>
    </xf>
    <xf numFmtId="0" fontId="25" fillId="24" borderId="0" xfId="37" applyFont="1" applyFill="1" applyBorder="1"/>
    <xf numFmtId="0" fontId="30" fillId="24" borderId="0" xfId="38" applyFont="1" applyFill="1" applyBorder="1" applyAlignment="1">
      <alignment horizontal="left" vertical="center"/>
    </xf>
    <xf numFmtId="0" fontId="30" fillId="24" borderId="0" xfId="38" applyFont="1" applyFill="1" applyBorder="1" applyAlignment="1">
      <alignment vertical="center"/>
    </xf>
    <xf numFmtId="43" fontId="20" fillId="24" borderId="0" xfId="33" applyFont="1" applyFill="1" applyBorder="1"/>
    <xf numFmtId="0" fontId="36" fillId="24" borderId="0" xfId="38" applyFont="1" applyFill="1" applyBorder="1"/>
    <xf numFmtId="43" fontId="38" fillId="0" borderId="0" xfId="0" applyNumberFormat="1" applyFont="1" applyAlignment="1">
      <alignment horizontal="center" vertical="center"/>
    </xf>
    <xf numFmtId="4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3" fontId="38" fillId="0" borderId="0" xfId="32" applyFont="1" applyFill="1" applyBorder="1" applyAlignment="1">
      <alignment horizontal="center" vertical="center"/>
    </xf>
    <xf numFmtId="17" fontId="40" fillId="25" borderId="53" xfId="0" applyNumberFormat="1" applyFont="1" applyFill="1" applyBorder="1" applyAlignment="1">
      <alignment horizontal="center" vertical="center"/>
    </xf>
    <xf numFmtId="17" fontId="40" fillId="25" borderId="54" xfId="0" applyNumberFormat="1" applyFont="1" applyFill="1" applyBorder="1" applyAlignment="1">
      <alignment horizontal="center" vertical="center"/>
    </xf>
    <xf numFmtId="17" fontId="40" fillId="25" borderId="55" xfId="0" applyNumberFormat="1" applyFont="1" applyFill="1" applyBorder="1" applyAlignment="1">
      <alignment horizontal="center" vertical="center"/>
    </xf>
    <xf numFmtId="0" fontId="30" fillId="25" borderId="32" xfId="38" applyFont="1" applyFill="1" applyBorder="1" applyAlignment="1">
      <alignment horizontal="right" vertical="center"/>
    </xf>
    <xf numFmtId="0" fontId="20" fillId="24" borderId="0" xfId="38" applyFont="1" applyFill="1" applyBorder="1" applyAlignment="1">
      <alignment horizontal="center" vertical="center"/>
    </xf>
    <xf numFmtId="0" fontId="30" fillId="24" borderId="0" xfId="38" applyFont="1" applyFill="1" applyBorder="1" applyAlignment="1">
      <alignment horizontal="center" vertical="center"/>
    </xf>
    <xf numFmtId="173" fontId="20" fillId="24" borderId="0" xfId="34" applyFont="1" applyFill="1" applyBorder="1" applyAlignment="1">
      <alignment horizontal="center" vertical="center"/>
    </xf>
    <xf numFmtId="0" fontId="20" fillId="24" borderId="0" xfId="38" applyFont="1" applyFill="1" applyBorder="1" applyAlignment="1">
      <alignment horizontal="center" vertical="center"/>
    </xf>
    <xf numFmtId="0" fontId="30" fillId="25" borderId="37" xfId="38" applyFont="1" applyFill="1" applyBorder="1" applyAlignment="1">
      <alignment vertical="center"/>
    </xf>
    <xf numFmtId="0" fontId="30" fillId="25" borderId="12" xfId="38" applyFont="1" applyFill="1" applyBorder="1" applyAlignment="1">
      <alignment vertical="center"/>
    </xf>
    <xf numFmtId="0" fontId="30" fillId="25" borderId="34" xfId="38" applyFont="1" applyFill="1" applyBorder="1" applyAlignment="1">
      <alignment vertical="center"/>
    </xf>
    <xf numFmtId="0" fontId="29" fillId="24" borderId="64" xfId="38" applyFont="1" applyFill="1" applyBorder="1" applyAlignment="1">
      <alignment horizontal="left" vertical="center"/>
    </xf>
    <xf numFmtId="0" fontId="29" fillId="24" borderId="31" xfId="38" applyFont="1" applyFill="1" applyBorder="1" applyAlignment="1">
      <alignment horizontal="left" vertical="center"/>
    </xf>
    <xf numFmtId="43" fontId="30" fillId="24" borderId="15" xfId="33" applyFont="1" applyFill="1" applyBorder="1" applyAlignment="1">
      <alignment horizontal="right"/>
    </xf>
    <xf numFmtId="43" fontId="30" fillId="24" borderId="17" xfId="33" applyFont="1" applyFill="1" applyBorder="1" applyAlignment="1">
      <alignment horizontal="right"/>
    </xf>
    <xf numFmtId="0" fontId="20" fillId="24" borderId="19" xfId="38" applyFont="1" applyFill="1" applyBorder="1" applyAlignment="1">
      <alignment horizontal="center" vertical="center"/>
    </xf>
    <xf numFmtId="0" fontId="20" fillId="24" borderId="64" xfId="38" applyFont="1" applyFill="1" applyBorder="1" applyAlignment="1">
      <alignment horizontal="center" vertical="center"/>
    </xf>
    <xf numFmtId="0" fontId="20" fillId="24" borderId="31" xfId="38" applyFont="1" applyFill="1" applyBorder="1" applyAlignment="1">
      <alignment horizontal="center" vertical="center"/>
    </xf>
    <xf numFmtId="43" fontId="20" fillId="24" borderId="19" xfId="38" applyNumberFormat="1" applyFont="1" applyFill="1" applyBorder="1" applyAlignment="1">
      <alignment horizontal="center" vertical="center"/>
    </xf>
    <xf numFmtId="43" fontId="20" fillId="24" borderId="64" xfId="38" applyNumberFormat="1" applyFont="1" applyFill="1" applyBorder="1" applyAlignment="1">
      <alignment horizontal="center" vertical="center"/>
    </xf>
    <xf numFmtId="43" fontId="20" fillId="24" borderId="31" xfId="38" applyNumberFormat="1" applyFont="1" applyFill="1" applyBorder="1" applyAlignment="1">
      <alignment horizontal="center" vertical="center"/>
    </xf>
    <xf numFmtId="0" fontId="29" fillId="24" borderId="48" xfId="38" applyFont="1" applyFill="1" applyBorder="1" applyAlignment="1">
      <alignment horizontal="left" vertical="center"/>
    </xf>
    <xf numFmtId="0" fontId="29" fillId="24" borderId="0" xfId="38" applyFont="1" applyFill="1" applyBorder="1" applyAlignment="1">
      <alignment horizontal="left" vertical="center"/>
    </xf>
    <xf numFmtId="0" fontId="30" fillId="24" borderId="0" xfId="38" applyFont="1" applyFill="1" applyBorder="1" applyAlignment="1">
      <alignment horizontal="center" vertical="center"/>
    </xf>
    <xf numFmtId="0" fontId="20" fillId="24" borderId="29" xfId="38" applyFont="1" applyFill="1" applyBorder="1" applyAlignment="1">
      <alignment horizontal="center" vertical="center"/>
    </xf>
    <xf numFmtId="173" fontId="20" fillId="24" borderId="0" xfId="34" applyFont="1" applyFill="1" applyBorder="1" applyAlignment="1">
      <alignment horizontal="center" vertical="center"/>
    </xf>
    <xf numFmtId="0" fontId="20" fillId="24" borderId="16" xfId="38" applyFont="1" applyFill="1" applyBorder="1" applyAlignment="1">
      <alignment horizontal="left" vertical="center"/>
    </xf>
    <xf numFmtId="0" fontId="31" fillId="25" borderId="19" xfId="38" applyFont="1" applyFill="1" applyBorder="1" applyAlignment="1">
      <alignment horizontal="center" vertical="center"/>
    </xf>
    <xf numFmtId="0" fontId="31" fillId="25" borderId="64" xfId="38" applyFont="1" applyFill="1" applyBorder="1" applyAlignment="1">
      <alignment horizontal="center" vertical="center"/>
    </xf>
    <xf numFmtId="0" fontId="31" fillId="25" borderId="31" xfId="38" applyFont="1" applyFill="1" applyBorder="1" applyAlignment="1">
      <alignment horizontal="center" vertical="center"/>
    </xf>
    <xf numFmtId="0" fontId="43" fillId="25" borderId="20" xfId="38" applyFont="1" applyFill="1" applyBorder="1" applyAlignment="1">
      <alignment horizontal="left" vertical="center"/>
    </xf>
    <xf numFmtId="0" fontId="43" fillId="25" borderId="26" xfId="38" applyFont="1" applyFill="1" applyBorder="1" applyAlignment="1">
      <alignment horizontal="left" vertical="center"/>
    </xf>
    <xf numFmtId="0" fontId="30" fillId="25" borderId="36" xfId="38" applyFont="1" applyFill="1" applyBorder="1" applyAlignment="1">
      <alignment horizontal="left" vertical="center"/>
    </xf>
    <xf numFmtId="0" fontId="30" fillId="25" borderId="44" xfId="38" applyFont="1" applyFill="1" applyBorder="1" applyAlignment="1">
      <alignment horizontal="left" vertical="center"/>
    </xf>
    <xf numFmtId="0" fontId="30" fillId="25" borderId="27" xfId="38" applyFont="1" applyFill="1" applyBorder="1" applyAlignment="1">
      <alignment horizontal="left" vertical="center"/>
    </xf>
    <xf numFmtId="0" fontId="20" fillId="24" borderId="28" xfId="38" applyFont="1" applyFill="1" applyBorder="1" applyAlignment="1">
      <alignment horizontal="center" vertical="center"/>
    </xf>
    <xf numFmtId="0" fontId="29" fillId="24" borderId="36" xfId="38" applyFont="1" applyFill="1" applyBorder="1" applyAlignment="1">
      <alignment horizontal="left" vertical="center"/>
    </xf>
    <xf numFmtId="0" fontId="29" fillId="24" borderId="44" xfId="38" applyFont="1" applyFill="1" applyBorder="1" applyAlignment="1">
      <alignment horizontal="left" vertical="center"/>
    </xf>
    <xf numFmtId="0" fontId="43" fillId="25" borderId="19" xfId="38" applyFont="1" applyFill="1" applyBorder="1" applyAlignment="1">
      <alignment horizontal="right" vertical="center"/>
    </xf>
    <xf numFmtId="0" fontId="43" fillId="25" borderId="31" xfId="38" applyFont="1" applyFill="1" applyBorder="1" applyAlignment="1">
      <alignment horizontal="right" vertical="center"/>
    </xf>
    <xf numFmtId="0" fontId="30" fillId="25" borderId="19" xfId="38" applyFont="1" applyFill="1" applyBorder="1" applyAlignment="1">
      <alignment horizontal="right" vertical="center"/>
    </xf>
    <xf numFmtId="0" fontId="30" fillId="25" borderId="31" xfId="38" applyFont="1" applyFill="1" applyBorder="1" applyAlignment="1">
      <alignment horizontal="right" vertical="center"/>
    </xf>
    <xf numFmtId="0" fontId="29" fillId="24" borderId="19" xfId="38" applyFont="1" applyFill="1" applyBorder="1" applyAlignment="1">
      <alignment horizontal="left" vertical="center"/>
    </xf>
    <xf numFmtId="0" fontId="29" fillId="24" borderId="26" xfId="38" applyFont="1" applyFill="1" applyBorder="1" applyAlignment="1">
      <alignment horizontal="left" vertical="center"/>
    </xf>
    <xf numFmtId="43" fontId="20" fillId="24" borderId="37" xfId="38" applyNumberFormat="1" applyFont="1" applyFill="1" applyBorder="1" applyAlignment="1">
      <alignment horizontal="right" vertical="center"/>
    </xf>
    <xf numFmtId="43" fontId="20" fillId="24" borderId="12" xfId="38" applyNumberFormat="1" applyFont="1" applyFill="1" applyBorder="1" applyAlignment="1">
      <alignment horizontal="right" vertical="center"/>
    </xf>
    <xf numFmtId="43" fontId="20" fillId="24" borderId="34" xfId="38" applyNumberFormat="1" applyFont="1" applyFill="1" applyBorder="1" applyAlignment="1">
      <alignment horizontal="right" vertical="center"/>
    </xf>
    <xf numFmtId="0" fontId="30" fillId="25" borderId="37" xfId="38" applyFont="1" applyFill="1" applyBorder="1" applyAlignment="1">
      <alignment horizontal="right" vertical="center"/>
    </xf>
    <xf numFmtId="0" fontId="30" fillId="25" borderId="12" xfId="38" applyFont="1" applyFill="1" applyBorder="1" applyAlignment="1">
      <alignment horizontal="right" vertical="center"/>
    </xf>
    <xf numFmtId="43" fontId="23" fillId="24" borderId="12" xfId="38" applyNumberFormat="1" applyFont="1" applyFill="1" applyBorder="1" applyAlignment="1">
      <alignment horizontal="center" vertical="center"/>
    </xf>
    <xf numFmtId="43" fontId="23" fillId="24" borderId="34" xfId="38" applyNumberFormat="1" applyFont="1" applyFill="1" applyBorder="1" applyAlignment="1">
      <alignment horizontal="center" vertical="center"/>
    </xf>
    <xf numFmtId="43" fontId="20" fillId="24" borderId="40" xfId="38" applyNumberFormat="1" applyFont="1" applyFill="1" applyBorder="1" applyAlignment="1">
      <alignment horizontal="right" vertical="center"/>
    </xf>
    <xf numFmtId="43" fontId="20" fillId="24" borderId="14" xfId="38" applyNumberFormat="1" applyFont="1" applyFill="1" applyBorder="1" applyAlignment="1">
      <alignment horizontal="right" vertical="center"/>
    </xf>
    <xf numFmtId="43" fontId="20" fillId="24" borderId="35" xfId="38" applyNumberFormat="1" applyFont="1" applyFill="1" applyBorder="1" applyAlignment="1">
      <alignment horizontal="right" vertical="center"/>
    </xf>
    <xf numFmtId="43" fontId="20" fillId="24" borderId="38" xfId="38" applyNumberFormat="1" applyFont="1" applyFill="1" applyBorder="1" applyAlignment="1">
      <alignment horizontal="right" vertical="center"/>
    </xf>
    <xf numFmtId="43" fontId="20" fillId="24" borderId="13" xfId="38" applyNumberFormat="1" applyFont="1" applyFill="1" applyBorder="1" applyAlignment="1">
      <alignment horizontal="right" vertical="center"/>
    </xf>
    <xf numFmtId="43" fontId="20" fillId="24" borderId="39" xfId="38" applyNumberFormat="1" applyFont="1" applyFill="1" applyBorder="1" applyAlignment="1">
      <alignment horizontal="right" vertical="center"/>
    </xf>
    <xf numFmtId="0" fontId="42" fillId="24" borderId="49" xfId="38" applyFont="1" applyFill="1" applyBorder="1" applyAlignment="1">
      <alignment horizontal="left" vertical="center" wrapText="1"/>
    </xf>
    <xf numFmtId="3" fontId="30" fillId="24" borderId="28" xfId="38" applyNumberFormat="1" applyFont="1" applyFill="1" applyBorder="1" applyAlignment="1">
      <alignment horizontal="center" vertical="center"/>
    </xf>
    <xf numFmtId="3" fontId="30" fillId="24" borderId="64" xfId="38" applyNumberFormat="1" applyFont="1" applyFill="1" applyBorder="1" applyAlignment="1">
      <alignment horizontal="center" vertical="center"/>
    </xf>
    <xf numFmtId="3" fontId="30" fillId="24" borderId="31" xfId="38" applyNumberFormat="1" applyFont="1" applyFill="1" applyBorder="1" applyAlignment="1">
      <alignment horizontal="center" vertical="center"/>
    </xf>
    <xf numFmtId="0" fontId="30" fillId="25" borderId="36" xfId="38" applyFont="1" applyFill="1" applyBorder="1" applyAlignment="1">
      <alignment horizontal="right" vertical="center"/>
    </xf>
    <xf numFmtId="0" fontId="30" fillId="25" borderId="44" xfId="38" applyFont="1" applyFill="1" applyBorder="1" applyAlignment="1">
      <alignment horizontal="right" vertical="center"/>
    </xf>
    <xf numFmtId="0" fontId="30" fillId="24" borderId="65" xfId="38" applyFont="1" applyFill="1" applyBorder="1" applyAlignment="1">
      <alignment horizontal="center" vertical="center"/>
    </xf>
    <xf numFmtId="0" fontId="30" fillId="24" borderId="66" xfId="38" applyFont="1" applyFill="1" applyBorder="1" applyAlignment="1">
      <alignment horizontal="center" vertical="center"/>
    </xf>
    <xf numFmtId="0" fontId="30" fillId="24" borderId="67" xfId="38" applyFont="1" applyFill="1" applyBorder="1" applyAlignment="1">
      <alignment horizontal="right" vertical="center"/>
    </xf>
    <xf numFmtId="0" fontId="30" fillId="24" borderId="68" xfId="38" applyFont="1" applyFill="1" applyBorder="1" applyAlignment="1">
      <alignment horizontal="right" vertical="center"/>
    </xf>
    <xf numFmtId="0" fontId="30" fillId="24" borderId="69" xfId="38" applyFont="1" applyFill="1" applyBorder="1" applyAlignment="1">
      <alignment horizontal="right" vertical="center"/>
    </xf>
    <xf numFmtId="0" fontId="30" fillId="25" borderId="60" xfId="38" applyFont="1" applyFill="1" applyBorder="1" applyAlignment="1">
      <alignment vertical="center"/>
    </xf>
    <xf numFmtId="0" fontId="30" fillId="25" borderId="46" xfId="38" applyFont="1" applyFill="1" applyBorder="1" applyAlignment="1">
      <alignment vertical="center"/>
    </xf>
    <xf numFmtId="0" fontId="30" fillId="25" borderId="47" xfId="38" applyFont="1" applyFill="1" applyBorder="1" applyAlignment="1">
      <alignment vertical="center"/>
    </xf>
    <xf numFmtId="0" fontId="42" fillId="24" borderId="63" xfId="38" applyFont="1" applyFill="1" applyBorder="1" applyAlignment="1">
      <alignment horizontal="left"/>
    </xf>
    <xf numFmtId="0" fontId="20" fillId="24" borderId="44" xfId="38" applyFont="1" applyFill="1" applyBorder="1" applyAlignment="1">
      <alignment horizontal="center" vertical="center"/>
    </xf>
    <xf numFmtId="0" fontId="20" fillId="24" borderId="27" xfId="38" applyFont="1" applyFill="1" applyBorder="1" applyAlignment="1">
      <alignment horizontal="center" vertical="center"/>
    </xf>
    <xf numFmtId="175" fontId="29" fillId="24" borderId="19" xfId="38" applyNumberFormat="1" applyFont="1" applyFill="1" applyBorder="1" applyAlignment="1">
      <alignment vertical="center"/>
    </xf>
    <xf numFmtId="14" fontId="29" fillId="24" borderId="19" xfId="38" applyNumberFormat="1" applyFont="1" applyFill="1" applyBorder="1" applyAlignment="1">
      <alignment vertical="center"/>
    </xf>
    <xf numFmtId="0" fontId="30" fillId="25" borderId="19" xfId="38" applyFont="1" applyFill="1" applyBorder="1" applyAlignment="1">
      <alignment horizontal="center" vertical="center"/>
    </xf>
    <xf numFmtId="0" fontId="30" fillId="25" borderId="31" xfId="38" applyFont="1" applyFill="1" applyBorder="1" applyAlignment="1">
      <alignment horizontal="center" vertical="center"/>
    </xf>
    <xf numFmtId="0" fontId="35" fillId="27" borderId="20" xfId="38" applyFont="1" applyFill="1" applyBorder="1" applyAlignment="1">
      <alignment horizontal="center" vertical="center"/>
    </xf>
    <xf numFmtId="0" fontId="35" fillId="27" borderId="26" xfId="38" applyFont="1" applyFill="1" applyBorder="1" applyAlignment="1">
      <alignment horizontal="center" vertical="center"/>
    </xf>
    <xf numFmtId="0" fontId="35" fillId="27" borderId="50" xfId="38" applyFont="1" applyFill="1" applyBorder="1" applyAlignment="1">
      <alignment horizontal="center" vertical="center"/>
    </xf>
    <xf numFmtId="0" fontId="35" fillId="27" borderId="0" xfId="38" applyFont="1" applyFill="1" applyBorder="1" applyAlignment="1">
      <alignment horizontal="center" vertical="center"/>
    </xf>
    <xf numFmtId="0" fontId="35" fillId="27" borderId="45" xfId="38" applyFont="1" applyFill="1" applyBorder="1" applyAlignment="1">
      <alignment horizontal="center" vertical="center"/>
    </xf>
    <xf numFmtId="0" fontId="35" fillId="27" borderId="28" xfId="38" applyFont="1" applyFill="1" applyBorder="1" applyAlignment="1">
      <alignment horizontal="center" vertical="center"/>
    </xf>
    <xf numFmtId="0" fontId="35" fillId="27" borderId="29" xfId="38" applyFont="1" applyFill="1" applyBorder="1" applyAlignment="1">
      <alignment horizontal="center" vertical="center"/>
    </xf>
    <xf numFmtId="0" fontId="35" fillId="27" borderId="30" xfId="38" applyFont="1" applyFill="1" applyBorder="1" applyAlignment="1">
      <alignment horizontal="center" vertical="center"/>
    </xf>
    <xf numFmtId="0" fontId="35" fillId="27" borderId="19" xfId="38" applyFont="1" applyFill="1" applyBorder="1" applyAlignment="1">
      <alignment horizontal="center" vertical="center"/>
    </xf>
    <xf numFmtId="0" fontId="35" fillId="27" borderId="64" xfId="38" applyFont="1" applyFill="1" applyBorder="1" applyAlignment="1">
      <alignment horizontal="center" vertical="center"/>
    </xf>
    <xf numFmtId="0" fontId="35" fillId="27" borderId="31" xfId="38" applyFont="1" applyFill="1" applyBorder="1" applyAlignment="1">
      <alignment horizontal="center" vertical="center"/>
    </xf>
    <xf numFmtId="0" fontId="41" fillId="27" borderId="61" xfId="0" applyFont="1" applyFill="1" applyBorder="1" applyAlignment="1">
      <alignment horizontal="center" vertical="center"/>
    </xf>
    <xf numFmtId="0" fontId="41" fillId="27" borderId="56" xfId="0" applyFont="1" applyFill="1" applyBorder="1" applyAlignment="1">
      <alignment horizontal="center" vertical="center"/>
    </xf>
    <xf numFmtId="0" fontId="41" fillId="27" borderId="57" xfId="0" applyFont="1" applyFill="1" applyBorder="1" applyAlignment="1">
      <alignment horizontal="center" vertical="center"/>
    </xf>
    <xf numFmtId="0" fontId="41" fillId="27" borderId="62" xfId="0" applyFont="1" applyFill="1" applyBorder="1" applyAlignment="1">
      <alignment horizontal="center" vertical="center"/>
    </xf>
    <xf numFmtId="0" fontId="41" fillId="27" borderId="58" xfId="0" applyFont="1" applyFill="1" applyBorder="1" applyAlignment="1">
      <alignment horizontal="center" vertical="center"/>
    </xf>
    <xf numFmtId="0" fontId="41" fillId="27" borderId="59" xfId="0" applyFont="1" applyFill="1" applyBorder="1" applyAlignment="1">
      <alignment horizontal="center" vertical="center"/>
    </xf>
    <xf numFmtId="0" fontId="39" fillId="27" borderId="51" xfId="0" applyFont="1" applyFill="1" applyBorder="1" applyAlignment="1">
      <alignment horizontal="center" vertical="center" wrapText="1"/>
    </xf>
    <xf numFmtId="0" fontId="39" fillId="27" borderId="52" xfId="0" applyFont="1" applyFill="1" applyBorder="1" applyAlignment="1">
      <alignment horizontal="center" vertical="center" wrapText="1"/>
    </xf>
    <xf numFmtId="43" fontId="39" fillId="27" borderId="51" xfId="32" applyFont="1" applyFill="1" applyBorder="1" applyAlignment="1">
      <alignment horizontal="center" vertical="center" wrapText="1"/>
    </xf>
    <xf numFmtId="0" fontId="35" fillId="27" borderId="48" xfId="38" applyFont="1" applyFill="1" applyBorder="1" applyAlignment="1">
      <alignment horizontal="center" vertical="center"/>
    </xf>
    <xf numFmtId="0" fontId="34" fillId="27" borderId="21" xfId="38" applyFont="1" applyFill="1" applyBorder="1" applyAlignment="1">
      <alignment horizontal="center" vertical="center"/>
    </xf>
    <xf numFmtId="4" fontId="35" fillId="27" borderId="21" xfId="38" applyNumberFormat="1" applyFont="1" applyFill="1" applyBorder="1" applyAlignment="1">
      <alignment horizontal="center" vertical="center"/>
    </xf>
    <xf numFmtId="0" fontId="35" fillId="27" borderId="32" xfId="38" applyFont="1" applyFill="1" applyBorder="1" applyAlignment="1">
      <alignment horizontal="center" vertical="center"/>
    </xf>
    <xf numFmtId="4" fontId="35" fillId="27" borderId="32" xfId="38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6" fillId="27" borderId="0" xfId="38" applyFont="1" applyFill="1" applyBorder="1" applyAlignment="1">
      <alignment horizontal="center" vertical="center"/>
    </xf>
    <xf numFmtId="0" fontId="44" fillId="26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3" fontId="22" fillId="0" borderId="0" xfId="32" applyFont="1" applyBorder="1"/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Millares_modelo liquidacion" xfId="33"/>
    <cellStyle name="Moneda [0]_modelo liquidacion" xfId="34"/>
    <cellStyle name="Neutral" xfId="35" builtinId="28" customBuiltin="1"/>
    <cellStyle name="Normal" xfId="0" builtinId="0"/>
    <cellStyle name="Normal 2" xfId="36"/>
    <cellStyle name="Normal_Hoja1" xfId="37"/>
    <cellStyle name="Normal_modelo liquidacion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ato"/>
        <family val="2"/>
        <scheme val="none"/>
      </font>
      <numFmt numFmtId="22" formatCode="mmm\-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968D"/>
        </left>
        <right style="medium">
          <color rgb="FF32968D"/>
        </right>
        <top/>
        <bottom style="medium">
          <color rgb="FF32968D"/>
        </bottom>
      </border>
    </dxf>
    <dxf>
      <font>
        <strike val="0"/>
        <outline val="0"/>
        <shadow val="0"/>
        <vertAlign val="baseline"/>
        <name val="Lato"/>
        <family val="2"/>
        <scheme val="none"/>
      </font>
    </dxf>
    <dxf>
      <font>
        <strike val="0"/>
        <outline val="0"/>
        <shadow val="0"/>
        <vertAlign val="baseline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34998626667073579"/>
        <name val="Lato"/>
        <family val="2"/>
        <scheme val="none"/>
      </font>
      <numFmt numFmtId="22" formatCode="mmm\-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32968D"/>
        </left>
        <right style="medium">
          <color rgb="FF32968D"/>
        </right>
        <top/>
        <bottom/>
      </border>
    </dxf>
    <dxf>
      <border>
        <left style="thick">
          <color rgb="FF32968D"/>
        </left>
        <right style="thick">
          <color rgb="FF32968D"/>
        </right>
        <top style="thick">
          <color rgb="FF32968D"/>
        </top>
        <bottom style="thick">
          <color rgb="FF32968D"/>
        </bottom>
        <vertical style="dotted">
          <color theme="0" tint="-0.24994659260841701"/>
        </vertical>
        <horizontal style="dotted">
          <color theme="0" tint="-0.2499465926084170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" name="Tabla141215" displayName="Tabla141215" ref="N13:W27" totalsRowCount="1" headerRowDxfId="0" dataDxfId="12" totalsRowDxfId="11">
  <autoFilter ref="N13:W26"/>
  <tableColumns count="10">
    <tableColumn id="1" name="Mes" dataDxfId="22" totalsRowDxfId="10"/>
    <tableColumn id="2" name="Salario Int" dataDxfId="21" totalsRowDxfId="9">
      <calculatedColumnFormula>K$18</calculatedColumnFormula>
    </tableColumn>
    <tableColumn id="3" name="S. I., dia" dataDxfId="20" totalsRowDxfId="8"/>
    <tableColumn id="4" name="Dias Prestac" totalsRowFunction="sum" dataDxfId="19" totalsRowDxfId="7"/>
    <tableColumn id="5" name="Prestac" totalsRowFunction="sum" dataDxfId="18" totalsRowDxfId="6">
      <calculatedColumnFormula>P14*Q14</calculatedColumnFormula>
    </tableColumn>
    <tableColumn id="9" name="Anticipo" dataDxfId="17" totalsRowDxfId="5"/>
    <tableColumn id="6" name="Prestaciones" totalsRowFunction="custom" dataDxfId="16" totalsRowDxfId="4">
      <totalsRowFormula>T23</totalsRowFormula>
    </tableColumn>
    <tableColumn id="7" name="Tasa" dataDxfId="15" totalsRowDxfId="3"/>
    <tableColumn id="10" name="Ints_pag" dataDxfId="14" totalsRowDxfId="2"/>
    <tableColumn id="8" name="Interes x M" totalsRowFunction="sum" dataDxfId="13" totalsRowDxfId="1" dataCellStyle="Incorrect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5D94A0"/>
        </a:solidFill>
        <a:ln w="38100">
          <a:solidFill>
            <a:srgbClr val="A3BD93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a:spPr>
      <a:bodyPr vertOverflow="clip" horzOverflow="clip" rtlCol="0" anchor="ctr"/>
      <a:lstStyle>
        <a:defPPr algn="ctr">
          <a:defRPr sz="1200" b="1">
            <a:latin typeface="Lato" panose="020F0502020204030203" pitchFamily="34" charset="0"/>
            <a:ea typeface="Source Sans Pro" panose="020B0503030403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72"/>
  <sheetViews>
    <sheetView showGridLines="0" showWhiteSpace="0" topLeftCell="B16" zoomScaleNormal="100" workbookViewId="0">
      <selection activeCell="B73" sqref="B73"/>
    </sheetView>
  </sheetViews>
  <sheetFormatPr baseColWidth="10" defaultRowHeight="16.5" x14ac:dyDescent="0.35"/>
  <cols>
    <col min="1" max="9" width="11.42578125" style="6"/>
    <col min="10" max="10" width="17.42578125" style="6" bestFit="1" customWidth="1"/>
    <col min="11" max="11" width="11.42578125" style="6"/>
    <col min="12" max="12" width="14.7109375" style="6" customWidth="1"/>
    <col min="13" max="13" width="4.42578125" style="6" customWidth="1"/>
    <col min="14" max="14" width="11.42578125" style="6"/>
    <col min="15" max="15" width="18" style="6" customWidth="1"/>
    <col min="16" max="16" width="11.85546875" style="6" bestFit="1" customWidth="1"/>
    <col min="17" max="17" width="19.85546875" style="6" customWidth="1"/>
    <col min="18" max="18" width="16.7109375" style="6" customWidth="1"/>
    <col min="19" max="19" width="14.42578125" style="6" customWidth="1"/>
    <col min="20" max="20" width="17.42578125" style="6" customWidth="1"/>
    <col min="21" max="22" width="11.42578125" style="6"/>
    <col min="23" max="23" width="12.42578125" style="5" customWidth="1"/>
    <col min="24" max="16384" width="11.42578125" style="6"/>
  </cols>
  <sheetData>
    <row r="2" spans="2:23" ht="15.75" customHeight="1" x14ac:dyDescent="0.35"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3" s="24" customFormat="1" ht="30" customHeight="1" x14ac:dyDescent="0.45">
      <c r="B3" s="223" t="s">
        <v>58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</row>
    <row r="4" spans="2:23" ht="19.5" x14ac:dyDescent="0.35">
      <c r="B4" s="20" t="s">
        <v>43</v>
      </c>
      <c r="C4" s="173"/>
      <c r="D4" s="173"/>
      <c r="E4" s="173"/>
      <c r="F4" s="173"/>
      <c r="G4" s="1"/>
      <c r="H4" s="1"/>
      <c r="I4" s="1"/>
      <c r="J4" s="2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3" ht="19.5" x14ac:dyDescent="0.4">
      <c r="B5" s="21" t="s">
        <v>53</v>
      </c>
      <c r="C5" s="187"/>
      <c r="D5" s="187"/>
      <c r="E5" s="23"/>
      <c r="F5" s="23"/>
      <c r="G5" s="1"/>
      <c r="H5" s="1"/>
      <c r="I5" s="1"/>
      <c r="J5" s="1"/>
      <c r="K5" s="1"/>
      <c r="L5" s="7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3" ht="6.75" customHeight="1" thickBot="1" x14ac:dyDescent="0.4">
      <c r="M6" s="4"/>
      <c r="N6" s="4"/>
      <c r="O6" s="4"/>
      <c r="P6" s="4"/>
      <c r="Q6" s="4"/>
      <c r="R6" s="4"/>
      <c r="S6" s="4"/>
      <c r="T6" s="4"/>
      <c r="U6" s="4"/>
      <c r="V6" s="4"/>
    </row>
    <row r="7" spans="2:23" ht="15.75" customHeight="1" thickBot="1" x14ac:dyDescent="0.4">
      <c r="B7" s="154" t="s">
        <v>0</v>
      </c>
      <c r="C7" s="155"/>
      <c r="D7" s="127"/>
      <c r="E7" s="127"/>
      <c r="F7" s="127"/>
      <c r="G7" s="127"/>
      <c r="H7" s="127"/>
      <c r="I7" s="127"/>
      <c r="J7" s="127"/>
      <c r="K7" s="128"/>
      <c r="L7" s="27" t="s">
        <v>6</v>
      </c>
      <c r="M7" s="4"/>
      <c r="N7" s="4"/>
      <c r="O7" s="4"/>
      <c r="P7" s="4"/>
      <c r="Q7" s="4"/>
      <c r="R7" s="4"/>
      <c r="S7" s="4"/>
      <c r="T7" s="4"/>
      <c r="U7" s="4"/>
      <c r="V7" s="4"/>
    </row>
    <row r="8" spans="2:23" ht="17.25" thickBot="1" x14ac:dyDescent="0.4">
      <c r="B8" s="119" t="s">
        <v>54</v>
      </c>
      <c r="C8" s="174"/>
      <c r="D8" s="175"/>
      <c r="E8" s="176"/>
      <c r="F8" s="156" t="s">
        <v>55</v>
      </c>
      <c r="G8" s="157"/>
      <c r="H8" s="158"/>
      <c r="I8" s="127"/>
      <c r="J8" s="159"/>
      <c r="K8" s="128"/>
      <c r="L8" s="31">
        <v>0</v>
      </c>
      <c r="M8" s="4"/>
      <c r="N8" s="4"/>
      <c r="O8" s="4"/>
      <c r="P8" s="4"/>
      <c r="Q8" s="4"/>
      <c r="R8" s="4"/>
      <c r="S8" s="4"/>
      <c r="T8" s="4"/>
      <c r="U8" s="4"/>
      <c r="V8" s="4"/>
    </row>
    <row r="9" spans="2:23" ht="17.25" thickBot="1" x14ac:dyDescent="0.4">
      <c r="B9" s="179" t="s">
        <v>7</v>
      </c>
      <c r="C9" s="180"/>
      <c r="D9" s="129" t="s">
        <v>8</v>
      </c>
      <c r="E9" s="130"/>
      <c r="F9" s="30"/>
      <c r="G9" s="28" t="s">
        <v>3</v>
      </c>
      <c r="H9" s="28" t="s">
        <v>4</v>
      </c>
      <c r="I9" s="29" t="s">
        <v>5</v>
      </c>
      <c r="J9" s="192" t="s">
        <v>9</v>
      </c>
      <c r="K9" s="193"/>
      <c r="L9" s="190">
        <v>42809</v>
      </c>
      <c r="M9" s="4"/>
      <c r="N9" s="4"/>
      <c r="O9" s="4"/>
      <c r="P9" s="4"/>
      <c r="Q9" s="4"/>
      <c r="R9" s="4"/>
      <c r="S9" s="4"/>
      <c r="T9" s="4"/>
      <c r="U9" s="4"/>
      <c r="V9" s="4"/>
    </row>
    <row r="10" spans="2:23" ht="17.25" thickBot="1" x14ac:dyDescent="0.4">
      <c r="B10" s="181" t="s">
        <v>10</v>
      </c>
      <c r="C10" s="182"/>
      <c r="D10" s="182"/>
      <c r="E10" s="182"/>
      <c r="F10" s="183"/>
      <c r="G10" s="32">
        <f>YEAR($L10)-YEAR($L9)</f>
        <v>5</v>
      </c>
      <c r="H10" s="33">
        <f>INT((($L10)-($L9))/30)</f>
        <v>70</v>
      </c>
      <c r="I10" s="34">
        <v>0</v>
      </c>
      <c r="J10" s="192" t="s">
        <v>50</v>
      </c>
      <c r="K10" s="193"/>
      <c r="L10" s="191">
        <v>44912</v>
      </c>
      <c r="M10" s="8"/>
      <c r="N10" s="4"/>
      <c r="O10" s="4"/>
      <c r="P10" s="4"/>
      <c r="Q10" s="4"/>
      <c r="R10" s="4"/>
      <c r="S10" s="4"/>
      <c r="T10" s="4"/>
      <c r="U10" s="4"/>
      <c r="V10" s="4"/>
    </row>
    <row r="11" spans="2:23" x14ac:dyDescent="0.35">
      <c r="B11" s="194" t="s">
        <v>56</v>
      </c>
      <c r="C11" s="195"/>
      <c r="D11" s="195"/>
      <c r="E11" s="196"/>
      <c r="F11" s="194" t="s">
        <v>52</v>
      </c>
      <c r="G11" s="195"/>
      <c r="H11" s="195"/>
      <c r="I11" s="195"/>
      <c r="J11" s="195"/>
      <c r="K11" s="197"/>
      <c r="L11" s="198"/>
      <c r="N11" s="205" t="s">
        <v>42</v>
      </c>
      <c r="O11" s="206"/>
      <c r="P11" s="206"/>
      <c r="Q11" s="206"/>
      <c r="R11" s="206"/>
      <c r="S11" s="206"/>
      <c r="T11" s="206"/>
      <c r="U11" s="206"/>
      <c r="V11" s="206"/>
      <c r="W11" s="207"/>
    </row>
    <row r="12" spans="2:23" ht="17.25" thickBot="1" x14ac:dyDescent="0.4">
      <c r="B12" s="199"/>
      <c r="C12" s="200"/>
      <c r="D12" s="200"/>
      <c r="E12" s="201"/>
      <c r="F12" s="199"/>
      <c r="G12" s="200"/>
      <c r="H12" s="200"/>
      <c r="I12" s="200"/>
      <c r="J12" s="200"/>
      <c r="K12" s="200"/>
      <c r="L12" s="201"/>
      <c r="N12" s="208"/>
      <c r="O12" s="209"/>
      <c r="P12" s="209"/>
      <c r="Q12" s="209"/>
      <c r="R12" s="209"/>
      <c r="S12" s="209"/>
      <c r="T12" s="209"/>
      <c r="U12" s="209"/>
      <c r="V12" s="209"/>
      <c r="W12" s="210"/>
    </row>
    <row r="13" spans="2:23" ht="17.25" thickBot="1" x14ac:dyDescent="0.4">
      <c r="B13" s="143" t="s">
        <v>11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N13" s="211" t="s">
        <v>30</v>
      </c>
      <c r="O13" s="211" t="s">
        <v>31</v>
      </c>
      <c r="P13" s="211" t="s">
        <v>34</v>
      </c>
      <c r="Q13" s="211" t="s">
        <v>35</v>
      </c>
      <c r="R13" s="211" t="s">
        <v>36</v>
      </c>
      <c r="S13" s="211" t="s">
        <v>38</v>
      </c>
      <c r="T13" s="212" t="s">
        <v>39</v>
      </c>
      <c r="U13" s="211" t="s">
        <v>32</v>
      </c>
      <c r="V13" s="211" t="s">
        <v>40</v>
      </c>
      <c r="W13" s="213" t="s">
        <v>33</v>
      </c>
    </row>
    <row r="14" spans="2:23" ht="20.25" thickBot="1" x14ac:dyDescent="0.4">
      <c r="B14" s="36"/>
      <c r="C14" s="188"/>
      <c r="D14" s="188"/>
      <c r="E14" s="189"/>
      <c r="F14" s="202" t="s">
        <v>12</v>
      </c>
      <c r="G14" s="203"/>
      <c r="H14" s="204"/>
      <c r="I14" s="177" t="s">
        <v>13</v>
      </c>
      <c r="J14" s="178"/>
      <c r="K14" s="44"/>
      <c r="L14" s="45">
        <v>3000</v>
      </c>
      <c r="M14" s="9"/>
      <c r="N14" s="116"/>
      <c r="O14" s="112">
        <f t="shared" ref="O14:O23" si="0">K$18</f>
        <v>3375</v>
      </c>
      <c r="P14" s="112"/>
      <c r="Q14" s="113"/>
      <c r="R14" s="113">
        <f t="shared" ref="R14:R23" si="1">P14*Q14</f>
        <v>0</v>
      </c>
      <c r="S14" s="113"/>
      <c r="T14" s="112">
        <f>R14</f>
        <v>0</v>
      </c>
      <c r="U14" s="114"/>
      <c r="V14" s="114"/>
      <c r="W14" s="115"/>
    </row>
    <row r="15" spans="2:23" ht="19.5" x14ac:dyDescent="0.35">
      <c r="B15" s="37"/>
      <c r="C15" s="35"/>
      <c r="D15" s="10"/>
      <c r="E15" s="41"/>
      <c r="F15" s="170"/>
      <c r="G15" s="171"/>
      <c r="H15" s="172"/>
      <c r="I15" s="163" t="s">
        <v>14</v>
      </c>
      <c r="J15" s="164"/>
      <c r="K15" s="165">
        <v>2000</v>
      </c>
      <c r="L15" s="166"/>
      <c r="N15" s="117">
        <v>44927</v>
      </c>
      <c r="O15" s="112">
        <f t="shared" si="0"/>
        <v>3375</v>
      </c>
      <c r="P15" s="112">
        <f t="shared" ref="P15:P26" si="2">O15/30</f>
        <v>112.5</v>
      </c>
      <c r="Q15" s="113"/>
      <c r="R15" s="113">
        <f t="shared" si="1"/>
        <v>0</v>
      </c>
      <c r="S15" s="113"/>
      <c r="T15" s="112">
        <f>R15</f>
        <v>0</v>
      </c>
      <c r="U15" s="114">
        <v>15.7</v>
      </c>
      <c r="V15" s="114"/>
      <c r="W15" s="115"/>
    </row>
    <row r="16" spans="2:23" ht="19.5" x14ac:dyDescent="0.35">
      <c r="B16" s="37"/>
      <c r="C16" s="35"/>
      <c r="D16" s="10"/>
      <c r="E16" s="41"/>
      <c r="F16" s="160"/>
      <c r="G16" s="161"/>
      <c r="H16" s="162"/>
      <c r="I16" s="163" t="s">
        <v>15</v>
      </c>
      <c r="J16" s="164"/>
      <c r="K16" s="165">
        <f>L14/360*30</f>
        <v>250.00000000000003</v>
      </c>
      <c r="L16" s="166"/>
      <c r="N16" s="117">
        <v>44958</v>
      </c>
      <c r="O16" s="112">
        <f t="shared" si="0"/>
        <v>3375</v>
      </c>
      <c r="P16" s="112">
        <f t="shared" si="2"/>
        <v>112.5</v>
      </c>
      <c r="Q16" s="113"/>
      <c r="R16" s="113">
        <f t="shared" si="1"/>
        <v>0</v>
      </c>
      <c r="S16" s="113"/>
      <c r="T16" s="112">
        <f>R16</f>
        <v>0</v>
      </c>
      <c r="U16" s="114">
        <v>15.18</v>
      </c>
      <c r="V16" s="114"/>
      <c r="W16" s="115"/>
    </row>
    <row r="17" spans="2:23" ht="19.5" x14ac:dyDescent="0.35">
      <c r="B17" s="37"/>
      <c r="C17" s="35"/>
      <c r="D17" s="10"/>
      <c r="E17" s="41"/>
      <c r="F17" s="160"/>
      <c r="G17" s="161"/>
      <c r="H17" s="162"/>
      <c r="I17" s="163" t="s">
        <v>16</v>
      </c>
      <c r="J17" s="164"/>
      <c r="K17" s="165">
        <f>L14/360*15</f>
        <v>125.00000000000001</v>
      </c>
      <c r="L17" s="166"/>
      <c r="N17" s="117">
        <v>44986</v>
      </c>
      <c r="O17" s="112">
        <f t="shared" si="0"/>
        <v>3375</v>
      </c>
      <c r="P17" s="112">
        <f t="shared" si="2"/>
        <v>112.5</v>
      </c>
      <c r="Q17" s="113"/>
      <c r="R17" s="113">
        <f t="shared" si="1"/>
        <v>0</v>
      </c>
      <c r="S17" s="113"/>
      <c r="T17" s="112">
        <f>R17</f>
        <v>0</v>
      </c>
      <c r="U17" s="114">
        <v>14.97</v>
      </c>
      <c r="V17" s="114"/>
      <c r="W17" s="115"/>
    </row>
    <row r="18" spans="2:23" ht="20.25" thickBot="1" x14ac:dyDescent="0.4">
      <c r="B18" s="38"/>
      <c r="C18" s="39"/>
      <c r="D18" s="40"/>
      <c r="E18" s="42"/>
      <c r="F18" s="167"/>
      <c r="G18" s="168"/>
      <c r="H18" s="169"/>
      <c r="I18" s="163" t="s">
        <v>17</v>
      </c>
      <c r="J18" s="164"/>
      <c r="K18" s="165">
        <f>L14+K16+K17</f>
        <v>3375</v>
      </c>
      <c r="L18" s="166"/>
      <c r="N18" s="117">
        <v>45017</v>
      </c>
      <c r="O18" s="112">
        <f t="shared" si="0"/>
        <v>3375</v>
      </c>
      <c r="P18" s="112">
        <f t="shared" si="2"/>
        <v>112.5</v>
      </c>
      <c r="Q18" s="113"/>
      <c r="R18" s="113">
        <f t="shared" si="1"/>
        <v>0</v>
      </c>
      <c r="S18" s="113"/>
      <c r="T18" s="112">
        <f t="shared" ref="T18:T23" si="3">R18+T17-S18</f>
        <v>0</v>
      </c>
      <c r="U18" s="114">
        <v>15.41</v>
      </c>
      <c r="V18" s="114"/>
      <c r="W18" s="115">
        <f>T17*U18/360</f>
        <v>0</v>
      </c>
    </row>
    <row r="19" spans="2:23" ht="20.25" thickBot="1" x14ac:dyDescent="0.4">
      <c r="B19" s="131"/>
      <c r="C19" s="132"/>
      <c r="D19" s="132"/>
      <c r="E19" s="133"/>
      <c r="F19" s="134"/>
      <c r="G19" s="135"/>
      <c r="H19" s="136"/>
      <c r="I19" s="46"/>
      <c r="J19" s="47"/>
      <c r="K19" s="47"/>
      <c r="L19" s="48"/>
      <c r="N19" s="117">
        <v>45047</v>
      </c>
      <c r="O19" s="112">
        <f t="shared" si="0"/>
        <v>3375</v>
      </c>
      <c r="P19" s="112">
        <f t="shared" si="2"/>
        <v>112.5</v>
      </c>
      <c r="Q19" s="113"/>
      <c r="R19" s="113">
        <f t="shared" si="1"/>
        <v>0</v>
      </c>
      <c r="S19" s="113"/>
      <c r="T19" s="112">
        <f t="shared" si="3"/>
        <v>0</v>
      </c>
      <c r="U19" s="114">
        <v>15.63</v>
      </c>
      <c r="V19" s="114"/>
      <c r="W19" s="115">
        <f>T18*U19/360</f>
        <v>0</v>
      </c>
    </row>
    <row r="20" spans="2:23" ht="20.25" thickBot="1" x14ac:dyDescent="0.4">
      <c r="B20" s="12"/>
      <c r="C20" s="12"/>
      <c r="D20" s="12"/>
      <c r="E20" s="13"/>
      <c r="F20" s="14"/>
      <c r="G20" s="14"/>
      <c r="H20" s="14"/>
      <c r="I20" s="142"/>
      <c r="J20" s="142"/>
      <c r="K20" s="142"/>
      <c r="L20" s="43"/>
      <c r="N20" s="117">
        <v>45078</v>
      </c>
      <c r="O20" s="112">
        <f t="shared" si="0"/>
        <v>3375</v>
      </c>
      <c r="P20" s="112">
        <f t="shared" si="2"/>
        <v>112.5</v>
      </c>
      <c r="Q20" s="113"/>
      <c r="R20" s="113">
        <f t="shared" si="1"/>
        <v>0</v>
      </c>
      <c r="S20" s="113"/>
      <c r="T20" s="112">
        <f t="shared" si="3"/>
        <v>0</v>
      </c>
      <c r="U20" s="114">
        <v>15.38</v>
      </c>
      <c r="V20" s="114"/>
      <c r="W20" s="115">
        <f>T19*U20/360</f>
        <v>0</v>
      </c>
    </row>
    <row r="21" spans="2:23" ht="20.25" thickBot="1" x14ac:dyDescent="0.4">
      <c r="B21" s="143" t="s">
        <v>18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N21" s="117">
        <v>45108</v>
      </c>
      <c r="O21" s="112">
        <f t="shared" si="0"/>
        <v>3375</v>
      </c>
      <c r="P21" s="112">
        <f t="shared" si="2"/>
        <v>112.5</v>
      </c>
      <c r="Q21" s="113">
        <v>10</v>
      </c>
      <c r="R21" s="113">
        <f t="shared" si="1"/>
        <v>1125</v>
      </c>
      <c r="S21" s="113"/>
      <c r="T21" s="112">
        <f t="shared" si="3"/>
        <v>1125</v>
      </c>
      <c r="U21" s="114">
        <v>15.35</v>
      </c>
      <c r="V21" s="114"/>
      <c r="W21" s="115">
        <f>T20*U21/360</f>
        <v>0</v>
      </c>
    </row>
    <row r="22" spans="2:23" ht="20.25" thickBot="1" x14ac:dyDescent="0.4">
      <c r="B22" s="194" t="s">
        <v>57</v>
      </c>
      <c r="C22" s="195"/>
      <c r="D22" s="195"/>
      <c r="E22" s="196"/>
      <c r="F22" s="203" t="s">
        <v>19</v>
      </c>
      <c r="G22" s="203"/>
      <c r="H22" s="203"/>
      <c r="I22" s="215" t="s">
        <v>20</v>
      </c>
      <c r="J22" s="194" t="s">
        <v>21</v>
      </c>
      <c r="K22" s="196"/>
      <c r="L22" s="216" t="s">
        <v>22</v>
      </c>
      <c r="N22" s="117">
        <v>45139</v>
      </c>
      <c r="O22" s="112">
        <f t="shared" si="0"/>
        <v>3375</v>
      </c>
      <c r="P22" s="112">
        <f t="shared" si="2"/>
        <v>112.5</v>
      </c>
      <c r="Q22" s="113"/>
      <c r="R22" s="113">
        <f t="shared" si="1"/>
        <v>0</v>
      </c>
      <c r="S22" s="113"/>
      <c r="T22" s="112">
        <f t="shared" si="3"/>
        <v>1125</v>
      </c>
      <c r="U22" s="114">
        <v>15.57</v>
      </c>
      <c r="V22" s="114"/>
      <c r="W22" s="115">
        <f>(T21+W21)*U22/360</f>
        <v>48.65625</v>
      </c>
    </row>
    <row r="23" spans="2:23" ht="20.25" thickBot="1" x14ac:dyDescent="0.4">
      <c r="B23" s="214"/>
      <c r="C23" s="197"/>
      <c r="D23" s="197"/>
      <c r="E23" s="198"/>
      <c r="F23" s="49" t="s">
        <v>23</v>
      </c>
      <c r="G23" s="28" t="s">
        <v>24</v>
      </c>
      <c r="H23" s="29" t="s">
        <v>25</v>
      </c>
      <c r="I23" s="217" t="s">
        <v>1</v>
      </c>
      <c r="J23" s="199"/>
      <c r="K23" s="201"/>
      <c r="L23" s="218"/>
      <c r="N23" s="117">
        <v>45170</v>
      </c>
      <c r="O23" s="112">
        <f t="shared" si="0"/>
        <v>3375</v>
      </c>
      <c r="P23" s="112">
        <f t="shared" si="2"/>
        <v>112.5</v>
      </c>
      <c r="Q23" s="113"/>
      <c r="R23" s="113">
        <f t="shared" si="1"/>
        <v>0</v>
      </c>
      <c r="S23" s="113"/>
      <c r="T23" s="112">
        <f t="shared" si="3"/>
        <v>1125</v>
      </c>
      <c r="U23" s="114">
        <v>15.65</v>
      </c>
      <c r="V23" s="114"/>
      <c r="W23" s="115">
        <f>(T22+W22)*U23/360</f>
        <v>51.021445312500006</v>
      </c>
    </row>
    <row r="24" spans="2:23" ht="20.25" thickBot="1" x14ac:dyDescent="0.4">
      <c r="B24" s="199"/>
      <c r="C24" s="200"/>
      <c r="D24" s="200"/>
      <c r="E24" s="200"/>
      <c r="F24" s="53"/>
      <c r="G24" s="53"/>
      <c r="H24" s="54"/>
      <c r="I24" s="62"/>
      <c r="J24" s="67"/>
      <c r="K24" s="68"/>
      <c r="L24" s="53"/>
      <c r="N24" s="117">
        <v>45200</v>
      </c>
      <c r="O24" s="112">
        <f>K$18</f>
        <v>3375</v>
      </c>
      <c r="P24" s="112">
        <f t="shared" si="2"/>
        <v>112.5</v>
      </c>
      <c r="Q24" s="113">
        <v>15</v>
      </c>
      <c r="R24" s="113">
        <f>P24*Q24</f>
        <v>1687.5</v>
      </c>
      <c r="S24" s="113"/>
      <c r="T24" s="112">
        <f>R24+T23-S24</f>
        <v>2812.5</v>
      </c>
      <c r="U24" s="114">
        <v>15.5</v>
      </c>
      <c r="V24" s="114"/>
      <c r="W24" s="115">
        <f>(T23+W23)*U24/360</f>
        <v>50.634256673177077</v>
      </c>
    </row>
    <row r="25" spans="2:23" ht="20.25" thickBot="1" x14ac:dyDescent="0.4">
      <c r="B25" s="146" t="s">
        <v>46</v>
      </c>
      <c r="C25" s="147"/>
      <c r="D25" s="147"/>
      <c r="E25" s="147"/>
      <c r="F25" s="55"/>
      <c r="G25" s="56"/>
      <c r="H25" s="57"/>
      <c r="I25" s="63">
        <v>30</v>
      </c>
      <c r="J25" s="69">
        <f>K$18/30</f>
        <v>112.5</v>
      </c>
      <c r="K25" s="70" t="s">
        <v>2</v>
      </c>
      <c r="L25" s="55">
        <f>I25*J25</f>
        <v>3375</v>
      </c>
      <c r="N25" s="117">
        <v>45231</v>
      </c>
      <c r="O25" s="112">
        <f>K$18</f>
        <v>3375</v>
      </c>
      <c r="P25" s="112">
        <f t="shared" si="2"/>
        <v>112.5</v>
      </c>
      <c r="Q25" s="113"/>
      <c r="R25" s="113">
        <f>P25*Q25</f>
        <v>0</v>
      </c>
      <c r="S25" s="113"/>
      <c r="T25" s="112">
        <f>R25+T24-S25</f>
        <v>2812.5</v>
      </c>
      <c r="U25" s="114">
        <v>15.29</v>
      </c>
      <c r="V25" s="114"/>
      <c r="W25" s="115">
        <f>(T24+W24)*U25/360</f>
        <v>121.60367440148021</v>
      </c>
    </row>
    <row r="26" spans="2:23" ht="19.5" x14ac:dyDescent="0.35">
      <c r="B26" s="148" t="s">
        <v>45</v>
      </c>
      <c r="C26" s="149"/>
      <c r="D26" s="149"/>
      <c r="E26" s="150"/>
      <c r="F26" s="58"/>
      <c r="G26" s="59">
        <v>0</v>
      </c>
      <c r="H26" s="60">
        <v>0</v>
      </c>
      <c r="I26" s="64">
        <v>0</v>
      </c>
      <c r="J26" s="69">
        <v>0</v>
      </c>
      <c r="K26" s="70" t="s">
        <v>2</v>
      </c>
      <c r="L26" s="60">
        <f>W27</f>
        <v>271.91562638715726</v>
      </c>
      <c r="N26" s="117">
        <v>45261</v>
      </c>
      <c r="O26" s="112">
        <f>K$18</f>
        <v>3375</v>
      </c>
      <c r="P26" s="112">
        <f t="shared" si="2"/>
        <v>112.5</v>
      </c>
      <c r="Q26" s="113"/>
      <c r="R26" s="113">
        <f>P26*Q26</f>
        <v>0</v>
      </c>
      <c r="S26" s="113"/>
      <c r="T26" s="112">
        <f>R26+T23-S26</f>
        <v>1125</v>
      </c>
      <c r="U26" s="114"/>
      <c r="V26" s="114"/>
      <c r="W26" s="115">
        <f>(T25+W25)*U26/360</f>
        <v>0</v>
      </c>
    </row>
    <row r="27" spans="2:23" ht="20.25" thickBot="1" x14ac:dyDescent="0.4">
      <c r="B27" s="124" t="s">
        <v>44</v>
      </c>
      <c r="C27" s="125"/>
      <c r="D27" s="125"/>
      <c r="E27" s="126"/>
      <c r="F27" s="61"/>
      <c r="G27" s="59">
        <v>0</v>
      </c>
      <c r="H27" s="60">
        <v>0</v>
      </c>
      <c r="I27" s="64">
        <v>0</v>
      </c>
      <c r="J27" s="69">
        <v>0</v>
      </c>
      <c r="K27" s="70" t="s">
        <v>2</v>
      </c>
      <c r="L27" s="60">
        <v>0</v>
      </c>
      <c r="N27" s="118"/>
      <c r="O27" s="112"/>
      <c r="P27" s="112"/>
      <c r="Q27" s="112">
        <f>SUBTOTAL(109,Q14:Q26)</f>
        <v>25</v>
      </c>
      <c r="R27" s="112">
        <f>SUBTOTAL(109,R14:R26)</f>
        <v>2812.5</v>
      </c>
      <c r="S27" s="112"/>
      <c r="T27" s="112">
        <f>T23</f>
        <v>1125</v>
      </c>
      <c r="U27" s="114"/>
      <c r="V27" s="114"/>
      <c r="W27" s="112">
        <f>SUBTOTAL(109,W14:W26)</f>
        <v>271.91562638715726</v>
      </c>
    </row>
    <row r="28" spans="2:23" x14ac:dyDescent="0.35">
      <c r="B28" s="124" t="s">
        <v>51</v>
      </c>
      <c r="C28" s="125"/>
      <c r="D28" s="125"/>
      <c r="E28" s="126"/>
      <c r="F28" s="61"/>
      <c r="G28" s="59"/>
      <c r="H28" s="60">
        <v>0</v>
      </c>
      <c r="I28" s="64"/>
      <c r="J28" s="71"/>
      <c r="K28" s="72" t="s">
        <v>2</v>
      </c>
      <c r="L28" s="60">
        <f>L25</f>
        <v>3375</v>
      </c>
    </row>
    <row r="29" spans="2:23" x14ac:dyDescent="0.35">
      <c r="B29" s="124" t="s">
        <v>47</v>
      </c>
      <c r="C29" s="125"/>
      <c r="D29" s="125"/>
      <c r="E29" s="126"/>
      <c r="F29" s="61"/>
      <c r="G29" s="59"/>
      <c r="H29" s="60">
        <v>0</v>
      </c>
      <c r="I29" s="64">
        <f>30/12*7</f>
        <v>17.5</v>
      </c>
      <c r="J29" s="73">
        <f>L$14/30</f>
        <v>100</v>
      </c>
      <c r="K29" s="74" t="s">
        <v>37</v>
      </c>
      <c r="L29" s="60">
        <f>L$14/30*I29</f>
        <v>1750</v>
      </c>
    </row>
    <row r="30" spans="2:23" x14ac:dyDescent="0.35">
      <c r="B30" s="124" t="s">
        <v>48</v>
      </c>
      <c r="C30" s="125"/>
      <c r="D30" s="125"/>
      <c r="E30" s="126"/>
      <c r="F30" s="61"/>
      <c r="G30" s="59"/>
      <c r="H30" s="60">
        <v>0</v>
      </c>
      <c r="I30" s="64">
        <f>15/12*7</f>
        <v>8.75</v>
      </c>
      <c r="J30" s="73">
        <f>L$14/30</f>
        <v>100</v>
      </c>
      <c r="K30" s="74" t="s">
        <v>37</v>
      </c>
      <c r="L30" s="60">
        <f>L$14/30*I30</f>
        <v>875</v>
      </c>
    </row>
    <row r="31" spans="2:23" x14ac:dyDescent="0.35">
      <c r="B31" s="124" t="s">
        <v>49</v>
      </c>
      <c r="C31" s="125"/>
      <c r="D31" s="125"/>
      <c r="E31" s="126"/>
      <c r="F31" s="61"/>
      <c r="G31" s="59"/>
      <c r="H31" s="60">
        <v>0</v>
      </c>
      <c r="I31" s="64">
        <f>15/12*7</f>
        <v>8.75</v>
      </c>
      <c r="J31" s="73">
        <f>L$14/30</f>
        <v>100</v>
      </c>
      <c r="K31" s="75" t="s">
        <v>37</v>
      </c>
      <c r="L31" s="60">
        <f>L$14/30*I31</f>
        <v>875</v>
      </c>
    </row>
    <row r="32" spans="2:23" x14ac:dyDescent="0.35">
      <c r="B32" s="124" t="s">
        <v>29</v>
      </c>
      <c r="C32" s="125"/>
      <c r="D32" s="125"/>
      <c r="E32" s="126"/>
      <c r="F32" s="61"/>
      <c r="G32" s="59"/>
      <c r="H32" s="59"/>
      <c r="I32" s="64">
        <v>0</v>
      </c>
      <c r="J32" s="73">
        <f>L$14/30</f>
        <v>100</v>
      </c>
      <c r="K32" s="75" t="s">
        <v>37</v>
      </c>
      <c r="L32" s="60">
        <f>I32*J32</f>
        <v>0</v>
      </c>
    </row>
    <row r="33" spans="2:17" x14ac:dyDescent="0.35">
      <c r="B33" s="124"/>
      <c r="C33" s="125"/>
      <c r="D33" s="125"/>
      <c r="E33" s="126"/>
      <c r="F33" s="58"/>
      <c r="G33" s="60"/>
      <c r="H33" s="60"/>
      <c r="I33" s="65"/>
      <c r="J33" s="76"/>
      <c r="K33" s="77"/>
      <c r="L33" s="60"/>
    </row>
    <row r="34" spans="2:17" ht="17.25" thickBot="1" x14ac:dyDescent="0.4">
      <c r="B34" s="184"/>
      <c r="C34" s="185"/>
      <c r="D34" s="185"/>
      <c r="E34" s="186"/>
      <c r="F34" s="52"/>
      <c r="G34" s="59"/>
      <c r="H34" s="59"/>
      <c r="I34" s="66"/>
      <c r="J34" s="78"/>
      <c r="K34" s="79"/>
      <c r="L34" s="80"/>
    </row>
    <row r="35" spans="2:17" ht="17.25" thickBot="1" x14ac:dyDescent="0.4">
      <c r="B35" s="151"/>
      <c r="C35" s="140"/>
      <c r="D35" s="140"/>
      <c r="E35" s="140"/>
      <c r="F35" s="132"/>
      <c r="G35" s="132"/>
      <c r="H35" s="132"/>
      <c r="I35" s="132"/>
      <c r="J35" s="132"/>
      <c r="K35" s="133"/>
      <c r="L35" s="51">
        <f>SUM(L24:L34)</f>
        <v>10521.915626387157</v>
      </c>
    </row>
    <row r="36" spans="2:17" ht="17.25" thickBot="1" x14ac:dyDescent="0.4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5"/>
    </row>
    <row r="37" spans="2:17" ht="17.25" thickBot="1" x14ac:dyDescent="0.4">
      <c r="B37" s="143" t="s">
        <v>26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5"/>
    </row>
    <row r="38" spans="2:17" x14ac:dyDescent="0.35">
      <c r="B38" s="152" t="s">
        <v>28</v>
      </c>
      <c r="C38" s="153"/>
      <c r="D38" s="153"/>
      <c r="E38" s="153"/>
      <c r="F38" s="153"/>
      <c r="G38" s="95"/>
      <c r="H38" s="95"/>
      <c r="I38" s="95"/>
      <c r="J38" s="95"/>
      <c r="K38" s="96"/>
      <c r="L38" s="90"/>
    </row>
    <row r="39" spans="2:17" x14ac:dyDescent="0.35">
      <c r="B39" s="97" t="s">
        <v>41</v>
      </c>
      <c r="C39" s="81"/>
      <c r="D39" s="81"/>
      <c r="E39" s="81"/>
      <c r="F39" s="81"/>
      <c r="G39" s="82"/>
      <c r="H39" s="82"/>
      <c r="I39" s="82"/>
      <c r="J39" s="82"/>
      <c r="K39" s="98"/>
      <c r="L39" s="91"/>
    </row>
    <row r="40" spans="2:17" x14ac:dyDescent="0.35">
      <c r="B40" s="137"/>
      <c r="C40" s="138"/>
      <c r="D40" s="138"/>
      <c r="E40" s="138"/>
      <c r="F40" s="83"/>
      <c r="G40" s="83"/>
      <c r="H40" s="83"/>
      <c r="I40" s="84"/>
      <c r="J40" s="85"/>
      <c r="K40" s="99"/>
      <c r="L40" s="92">
        <v>0</v>
      </c>
    </row>
    <row r="41" spans="2:17" x14ac:dyDescent="0.35">
      <c r="B41" s="100"/>
      <c r="C41" s="86"/>
      <c r="D41" s="86"/>
      <c r="E41" s="86"/>
      <c r="F41" s="86"/>
      <c r="G41" s="87"/>
      <c r="H41" s="87"/>
      <c r="I41" s="88"/>
      <c r="J41" s="89"/>
      <c r="K41" s="101"/>
      <c r="L41" s="50">
        <v>0</v>
      </c>
    </row>
    <row r="42" spans="2:17" x14ac:dyDescent="0.35">
      <c r="B42" s="100"/>
      <c r="C42" s="86"/>
      <c r="D42" s="86"/>
      <c r="E42" s="86"/>
      <c r="F42" s="86"/>
      <c r="G42" s="87"/>
      <c r="H42" s="87"/>
      <c r="I42" s="88"/>
      <c r="J42" s="89"/>
      <c r="K42" s="101"/>
      <c r="L42" s="50"/>
    </row>
    <row r="43" spans="2:17" x14ac:dyDescent="0.35">
      <c r="B43" s="100"/>
      <c r="C43" s="86"/>
      <c r="D43" s="86"/>
      <c r="E43" s="86"/>
      <c r="F43" s="86"/>
      <c r="G43" s="87"/>
      <c r="H43" s="87"/>
      <c r="I43" s="88"/>
      <c r="J43" s="89"/>
      <c r="K43" s="101"/>
      <c r="L43" s="50"/>
    </row>
    <row r="44" spans="2:17" ht="17.25" thickBot="1" x14ac:dyDescent="0.4">
      <c r="B44" s="102"/>
      <c r="C44" s="103"/>
      <c r="D44" s="103"/>
      <c r="E44" s="104"/>
      <c r="F44" s="104"/>
      <c r="G44" s="104"/>
      <c r="H44" s="104"/>
      <c r="I44" s="104"/>
      <c r="J44" s="104"/>
      <c r="K44" s="105"/>
      <c r="L44" s="93"/>
    </row>
    <row r="45" spans="2:17" ht="17.25" thickBot="1" x14ac:dyDescent="0.4">
      <c r="B45" s="131"/>
      <c r="C45" s="132"/>
      <c r="D45" s="132"/>
      <c r="E45" s="132"/>
      <c r="F45" s="132"/>
      <c r="G45" s="132"/>
      <c r="H45" s="132"/>
      <c r="I45" s="132"/>
      <c r="J45" s="132"/>
      <c r="K45" s="133"/>
      <c r="L45" s="51">
        <f>SUM(L38:L44)</f>
        <v>0</v>
      </c>
    </row>
    <row r="46" spans="2:17" ht="17.25" thickBot="1" x14ac:dyDescent="0.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94"/>
    </row>
    <row r="47" spans="2:17" ht="18.75" thickBot="1" x14ac:dyDescent="0.4">
      <c r="B47" s="202" t="s">
        <v>27</v>
      </c>
      <c r="C47" s="203"/>
      <c r="D47" s="203"/>
      <c r="E47" s="203"/>
      <c r="F47" s="203"/>
      <c r="G47" s="203"/>
      <c r="H47" s="203"/>
      <c r="I47" s="203"/>
      <c r="J47" s="203"/>
      <c r="K47" s="204"/>
      <c r="L47" s="106">
        <f>L35-L45</f>
        <v>10521.915626387157</v>
      </c>
    </row>
    <row r="48" spans="2:17" x14ac:dyDescent="0.35">
      <c r="B48" s="11"/>
      <c r="C48" s="11"/>
      <c r="D48" s="11"/>
      <c r="E48" s="16"/>
      <c r="F48" s="11"/>
      <c r="G48" s="11"/>
      <c r="H48" s="11"/>
      <c r="I48" s="11"/>
      <c r="J48" s="11"/>
      <c r="K48" s="11"/>
      <c r="L48" s="17"/>
      <c r="N48" s="9"/>
      <c r="O48" s="9"/>
      <c r="P48" s="9"/>
      <c r="Q48" s="9"/>
    </row>
    <row r="49" spans="2:23" ht="12.75" customHeight="1" x14ac:dyDescent="0.35">
      <c r="J49" s="19"/>
      <c r="K49" s="19"/>
      <c r="L49" s="110"/>
      <c r="N49" s="9"/>
      <c r="O49" s="18"/>
      <c r="P49" s="18"/>
      <c r="Q49" s="9"/>
    </row>
    <row r="50" spans="2:23" ht="13.5" customHeight="1" x14ac:dyDescent="0.35">
      <c r="J50" s="19"/>
      <c r="K50" s="19"/>
      <c r="L50" s="19"/>
      <c r="N50" s="9"/>
      <c r="O50" s="18"/>
      <c r="P50" s="18"/>
      <c r="Q50" s="9"/>
    </row>
    <row r="51" spans="2:23" s="9" customFormat="1" x14ac:dyDescent="0.35">
      <c r="D51" s="111"/>
      <c r="E51" s="22"/>
      <c r="F51" s="22"/>
      <c r="G51" s="22"/>
      <c r="H51" s="22"/>
      <c r="I51" s="22"/>
      <c r="J51" s="22"/>
      <c r="K51" s="19"/>
      <c r="L51" s="19"/>
      <c r="W51" s="227"/>
    </row>
    <row r="52" spans="2:23" s="9" customFormat="1" x14ac:dyDescent="0.35">
      <c r="D52" s="111"/>
      <c r="E52" s="22"/>
      <c r="F52" s="22"/>
      <c r="G52" s="22"/>
      <c r="H52" s="22"/>
      <c r="I52" s="22"/>
      <c r="J52" s="22"/>
      <c r="K52" s="13"/>
      <c r="L52" s="13"/>
      <c r="W52" s="227"/>
    </row>
    <row r="53" spans="2:23" s="9" customFormat="1" x14ac:dyDescent="0.35">
      <c r="B53" s="120"/>
      <c r="C53" s="120"/>
      <c r="D53" s="120"/>
      <c r="E53" s="120"/>
      <c r="F53" s="120"/>
      <c r="G53" s="120"/>
      <c r="H53" s="13"/>
      <c r="I53" s="13"/>
      <c r="J53" s="13"/>
      <c r="K53" s="13"/>
      <c r="L53" s="15"/>
      <c r="W53" s="227"/>
    </row>
    <row r="54" spans="2:23" s="9" customFormat="1" x14ac:dyDescent="0.35">
      <c r="B54" s="141"/>
      <c r="C54" s="141"/>
      <c r="D54" s="141"/>
      <c r="E54" s="122"/>
      <c r="F54" s="123"/>
      <c r="G54" s="123"/>
      <c r="H54" s="123"/>
      <c r="I54" s="123"/>
      <c r="J54" s="13"/>
      <c r="K54" s="123"/>
      <c r="L54" s="123"/>
      <c r="W54" s="227"/>
    </row>
    <row r="55" spans="2:23" s="9" customFormat="1" x14ac:dyDescent="0.35">
      <c r="B55" s="123"/>
      <c r="C55" s="123"/>
      <c r="D55" s="123"/>
      <c r="E55" s="120"/>
      <c r="F55" s="123"/>
      <c r="G55" s="123"/>
      <c r="H55" s="123"/>
      <c r="I55" s="123"/>
      <c r="J55" s="120"/>
      <c r="K55" s="123"/>
      <c r="L55" s="123"/>
      <c r="W55" s="227"/>
    </row>
    <row r="56" spans="2:23" s="9" customFormat="1" x14ac:dyDescent="0.35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W56" s="227"/>
    </row>
    <row r="57" spans="2:23" s="9" customFormat="1" x14ac:dyDescent="0.3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W57" s="227"/>
    </row>
    <row r="58" spans="2:23" s="9" customFormat="1" x14ac:dyDescent="0.35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W58" s="227"/>
    </row>
    <row r="59" spans="2:23" s="9" customFormat="1" x14ac:dyDescent="0.35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W59" s="227"/>
    </row>
    <row r="60" spans="2:23" s="9" customFormat="1" x14ac:dyDescent="0.35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W60" s="227"/>
    </row>
    <row r="61" spans="2:23" s="9" customFormat="1" x14ac:dyDescent="0.35">
      <c r="B61" s="13"/>
      <c r="C61" s="13"/>
      <c r="D61" s="13"/>
      <c r="E61" s="120"/>
      <c r="F61" s="13"/>
      <c r="G61" s="13"/>
      <c r="H61" s="13"/>
      <c r="I61" s="13"/>
      <c r="J61" s="13"/>
      <c r="K61" s="13"/>
      <c r="L61" s="15"/>
      <c r="W61" s="227"/>
    </row>
    <row r="62" spans="2:23" s="9" customFormat="1" x14ac:dyDescent="0.35">
      <c r="B62" s="13"/>
      <c r="C62" s="13"/>
      <c r="D62" s="13"/>
      <c r="E62" s="120"/>
      <c r="F62" s="13"/>
      <c r="G62" s="13"/>
      <c r="H62" s="13"/>
      <c r="I62" s="13"/>
      <c r="J62" s="13"/>
      <c r="K62" s="13"/>
      <c r="L62" s="15"/>
      <c r="W62" s="227"/>
    </row>
    <row r="63" spans="2:23" s="9" customFormat="1" x14ac:dyDescent="0.35">
      <c r="B63" s="13"/>
      <c r="C63" s="13"/>
      <c r="D63" s="13"/>
      <c r="E63" s="120"/>
      <c r="F63" s="13"/>
      <c r="G63" s="13"/>
      <c r="H63" s="13"/>
      <c r="I63" s="13"/>
      <c r="J63" s="13"/>
      <c r="K63" s="13"/>
      <c r="L63" s="15"/>
      <c r="W63" s="227"/>
    </row>
    <row r="64" spans="2:23" s="9" customFormat="1" x14ac:dyDescent="0.35">
      <c r="B64" s="120"/>
      <c r="C64" s="120"/>
      <c r="D64" s="120"/>
      <c r="E64" s="120"/>
      <c r="F64" s="120"/>
      <c r="G64" s="13"/>
      <c r="H64" s="13"/>
      <c r="I64" s="13"/>
      <c r="J64" s="13"/>
      <c r="K64" s="13"/>
      <c r="L64" s="15"/>
      <c r="W64" s="227"/>
    </row>
    <row r="65" spans="1:23" s="9" customFormat="1" x14ac:dyDescent="0.35">
      <c r="B65" s="139"/>
      <c r="C65" s="139"/>
      <c r="D65" s="139"/>
      <c r="E65" s="120"/>
      <c r="F65" s="108"/>
      <c r="G65" s="121"/>
      <c r="H65" s="109"/>
      <c r="K65" s="139"/>
      <c r="L65" s="139"/>
      <c r="W65" s="227"/>
    </row>
    <row r="66" spans="1:23" s="9" customFormat="1" x14ac:dyDescent="0.35">
      <c r="B66" s="13"/>
      <c r="C66" s="13"/>
      <c r="D66" s="13"/>
      <c r="E66" s="120"/>
      <c r="F66" s="13"/>
      <c r="G66" s="13"/>
      <c r="H66" s="13"/>
      <c r="I66" s="123"/>
      <c r="J66" s="123"/>
      <c r="K66" s="13"/>
      <c r="L66" s="15"/>
      <c r="W66" s="227"/>
    </row>
    <row r="67" spans="1:23" s="9" customFormat="1" ht="18" x14ac:dyDescent="0.3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W67" s="227"/>
    </row>
    <row r="68" spans="1:23" s="9" customFormat="1" ht="18" x14ac:dyDescent="0.3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W68" s="227"/>
    </row>
    <row r="69" spans="1:23" s="9" customFormat="1" ht="18" x14ac:dyDescent="0.3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W69" s="227"/>
    </row>
    <row r="70" spans="1:23" s="9" customFormat="1" x14ac:dyDescent="0.35">
      <c r="B70" s="13"/>
      <c r="C70" s="13"/>
      <c r="D70" s="13"/>
      <c r="E70" s="120"/>
      <c r="F70" s="13"/>
      <c r="G70" s="13"/>
      <c r="H70" s="13"/>
      <c r="I70" s="13"/>
      <c r="J70" s="13"/>
      <c r="K70" s="13"/>
      <c r="L70" s="15"/>
      <c r="W70" s="227"/>
    </row>
    <row r="71" spans="1:23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23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mergeCells count="65">
    <mergeCell ref="J9:K9"/>
    <mergeCell ref="J10:K10"/>
    <mergeCell ref="L22:L23"/>
    <mergeCell ref="B22:E24"/>
    <mergeCell ref="B33:E33"/>
    <mergeCell ref="B34:E34"/>
    <mergeCell ref="N11:W12"/>
    <mergeCell ref="C5:D5"/>
    <mergeCell ref="B13:L13"/>
    <mergeCell ref="C14:E14"/>
    <mergeCell ref="F14:H14"/>
    <mergeCell ref="K18:L18"/>
    <mergeCell ref="C4:F4"/>
    <mergeCell ref="C8:E8"/>
    <mergeCell ref="I14:J14"/>
    <mergeCell ref="B32:E32"/>
    <mergeCell ref="B9:C9"/>
    <mergeCell ref="B10:F10"/>
    <mergeCell ref="B11:E12"/>
    <mergeCell ref="F11:L12"/>
    <mergeCell ref="F15:H15"/>
    <mergeCell ref="I15:J15"/>
    <mergeCell ref="K15:L15"/>
    <mergeCell ref="F16:H16"/>
    <mergeCell ref="I16:J16"/>
    <mergeCell ref="K16:L16"/>
    <mergeCell ref="B3:L3"/>
    <mergeCell ref="B7:C7"/>
    <mergeCell ref="F8:G8"/>
    <mergeCell ref="H8:K8"/>
    <mergeCell ref="B29:E29"/>
    <mergeCell ref="F17:H17"/>
    <mergeCell ref="I17:J17"/>
    <mergeCell ref="K17:L17"/>
    <mergeCell ref="F18:H18"/>
    <mergeCell ref="I18:J18"/>
    <mergeCell ref="I20:K20"/>
    <mergeCell ref="B21:L21"/>
    <mergeCell ref="F22:H22"/>
    <mergeCell ref="F55:I55"/>
    <mergeCell ref="K55:L55"/>
    <mergeCell ref="B25:E25"/>
    <mergeCell ref="B26:E26"/>
    <mergeCell ref="B35:K35"/>
    <mergeCell ref="B37:L37"/>
    <mergeCell ref="B38:F38"/>
    <mergeCell ref="B30:E30"/>
    <mergeCell ref="B31:E31"/>
    <mergeCell ref="B65:D65"/>
    <mergeCell ref="K65:L65"/>
    <mergeCell ref="I66:J66"/>
    <mergeCell ref="B45:K45"/>
    <mergeCell ref="B47:K47"/>
    <mergeCell ref="B54:D54"/>
    <mergeCell ref="F54:I54"/>
    <mergeCell ref="K54:L54"/>
    <mergeCell ref="B55:D55"/>
    <mergeCell ref="B27:E27"/>
    <mergeCell ref="B28:E28"/>
    <mergeCell ref="D7:K7"/>
    <mergeCell ref="D9:E9"/>
    <mergeCell ref="B19:E19"/>
    <mergeCell ref="F19:H19"/>
    <mergeCell ref="J22:K23"/>
    <mergeCell ref="B40:E40"/>
  </mergeCells>
  <pageMargins left="0.75" right="0.75" top="1" bottom="1" header="0" footer="0"/>
  <pageSetup scale="68" orientation="portrait" r:id="rId1"/>
  <headerFooter alignWithMargins="0"/>
  <colBreaks count="1" manualBreakCount="1"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1" sqref="A11:J11"/>
    </sheetView>
  </sheetViews>
  <sheetFormatPr baseColWidth="10" defaultRowHeight="12.75" x14ac:dyDescent="0.2"/>
  <sheetData>
    <row r="1" spans="1:10" ht="23.25" x14ac:dyDescent="0.35">
      <c r="A1" s="224" t="s">
        <v>61</v>
      </c>
      <c r="B1" s="224"/>
      <c r="C1" s="224"/>
      <c r="D1" s="224"/>
      <c r="E1" s="224"/>
      <c r="F1" s="224"/>
      <c r="G1" s="224"/>
      <c r="H1" s="224"/>
      <c r="I1" s="224"/>
      <c r="J1" s="224"/>
    </row>
    <row r="3" spans="1:10" x14ac:dyDescent="0.2">
      <c r="A3" s="225" t="s">
        <v>62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33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5" x14ac:dyDescent="0.3">
      <c r="A5" s="220" t="s">
        <v>59</v>
      </c>
      <c r="B5" s="220"/>
      <c r="C5" s="220"/>
      <c r="D5" s="220"/>
      <c r="E5" s="220"/>
      <c r="F5" s="220"/>
      <c r="G5" s="220"/>
      <c r="H5" s="221"/>
      <c r="I5" s="221"/>
      <c r="J5" s="221"/>
    </row>
    <row r="6" spans="1:10" x14ac:dyDescent="0.2">
      <c r="A6" s="219" t="s">
        <v>60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ht="34.5" customHeight="1" x14ac:dyDescent="0.2">
      <c r="A7" s="226" t="s">
        <v>67</v>
      </c>
      <c r="B7" s="222"/>
      <c r="C7" s="222"/>
      <c r="D7" s="222"/>
      <c r="E7" s="222"/>
      <c r="F7" s="222"/>
      <c r="G7" s="222"/>
      <c r="H7" s="222"/>
      <c r="I7" s="222"/>
      <c r="J7" s="222"/>
    </row>
    <row r="8" spans="1:10" ht="16.5" customHeight="1" x14ac:dyDescent="0.2">
      <c r="A8" s="226" t="s">
        <v>63</v>
      </c>
      <c r="B8" s="222"/>
      <c r="C8" s="222"/>
      <c r="D8" s="222"/>
      <c r="E8" s="222"/>
      <c r="F8" s="222"/>
      <c r="G8" s="222"/>
      <c r="H8" s="222"/>
      <c r="I8" s="222"/>
      <c r="J8" s="222"/>
    </row>
    <row r="9" spans="1:10" x14ac:dyDescent="0.2">
      <c r="A9" s="226" t="s">
        <v>64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x14ac:dyDescent="0.2">
      <c r="A10" s="226" t="s">
        <v>68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ht="30" customHeight="1" x14ac:dyDescent="0.2">
      <c r="A11" s="226" t="s">
        <v>65</v>
      </c>
      <c r="B11" s="222"/>
      <c r="C11" s="222"/>
      <c r="D11" s="222"/>
      <c r="E11" s="222"/>
      <c r="F11" s="222"/>
      <c r="G11" s="222"/>
      <c r="H11" s="222"/>
      <c r="I11" s="222"/>
      <c r="J11" s="222"/>
    </row>
    <row r="12" spans="1:10" ht="29.25" customHeight="1" x14ac:dyDescent="0.2">
      <c r="A12" s="226" t="s">
        <v>66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0" x14ac:dyDescent="0.2">
      <c r="A13" s="226"/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0" x14ac:dyDescent="0.2">
      <c r="A14" s="226"/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0" x14ac:dyDescent="0.2">
      <c r="A15" s="226"/>
      <c r="B15" s="222"/>
      <c r="C15" s="222"/>
      <c r="D15" s="222"/>
      <c r="E15" s="222"/>
      <c r="F15" s="222"/>
      <c r="G15" s="222"/>
      <c r="H15" s="222"/>
      <c r="I15" s="222"/>
      <c r="J15" s="222"/>
    </row>
  </sheetData>
  <mergeCells count="13">
    <mergeCell ref="A15:J15"/>
    <mergeCell ref="A9:J9"/>
    <mergeCell ref="A10:J10"/>
    <mergeCell ref="A11:J11"/>
    <mergeCell ref="A12:J12"/>
    <mergeCell ref="A13:J13"/>
    <mergeCell ref="A14:J14"/>
    <mergeCell ref="A1:J1"/>
    <mergeCell ref="A3:J4"/>
    <mergeCell ref="A5:G5"/>
    <mergeCell ref="A6:J6"/>
    <mergeCell ref="A7:J7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liquidación</vt:lpstr>
      <vt:lpstr>Ayuda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JustEXW</dc:creator>
  <cp:lastModifiedBy>Flor</cp:lastModifiedBy>
  <cp:lastPrinted>2012-11-01T16:53:45Z</cp:lastPrinted>
  <dcterms:created xsi:type="dcterms:W3CDTF">2012-07-12T23:37:49Z</dcterms:created>
  <dcterms:modified xsi:type="dcterms:W3CDTF">2022-12-24T09:44:07Z</dcterms:modified>
</cp:coreProperties>
</file>